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10" activeTab="9"/>
  </bookViews>
  <sheets>
    <sheet name="день 1" sheetId="1" r:id="rId1"/>
    <sheet name="День 2" sheetId="2" r:id="rId2"/>
    <sheet name="день 3" sheetId="3" r:id="rId3"/>
    <sheet name="день 4" sheetId="4" r:id="rId4"/>
    <sheet name="день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всего " sheetId="11" r:id="rId11"/>
    <sheet name="Лист1" sheetId="12" r:id="rId12"/>
  </sheets>
  <definedNames>
    <definedName name="_xlnm.Print_Area" localSheetId="9">'день 10'!$A$1:$O$31</definedName>
  </definedNames>
  <calcPr fullCalcOnLoad="1"/>
</workbook>
</file>

<file path=xl/sharedStrings.xml><?xml version="1.0" encoding="utf-8"?>
<sst xmlns="http://schemas.openxmlformats.org/spreadsheetml/2006/main" count="809" uniqueCount="222">
  <si>
    <t>Прием пищи</t>
  </si>
  <si>
    <t>Наименование блюда</t>
  </si>
  <si>
    <t>Выход блюда</t>
  </si>
  <si>
    <t>Я</t>
  </si>
  <si>
    <t>С</t>
  </si>
  <si>
    <t>Б</t>
  </si>
  <si>
    <t>Ж</t>
  </si>
  <si>
    <t>У</t>
  </si>
  <si>
    <t>Пищевые  вещества</t>
  </si>
  <si>
    <t>Энергетическая ценность (ккал)</t>
  </si>
  <si>
    <t>Витамин С</t>
  </si>
  <si>
    <t>№ рецептуры</t>
  </si>
  <si>
    <t>День 1</t>
  </si>
  <si>
    <t>Завтрак:</t>
  </si>
  <si>
    <t>Итого завтрак:</t>
  </si>
  <si>
    <t>2 Завтрак:</t>
  </si>
  <si>
    <t>Итого 2 Завтрак:</t>
  </si>
  <si>
    <t>Обед:</t>
  </si>
  <si>
    <t>Котлеты рубленные из птицы</t>
  </si>
  <si>
    <t>Хлеб пшеничный</t>
  </si>
  <si>
    <t>Хлеб ржаной</t>
  </si>
  <si>
    <t>Итого обед:</t>
  </si>
  <si>
    <t>Полдник:</t>
  </si>
  <si>
    <t>Итого полдник:</t>
  </si>
  <si>
    <t>Итого за день:</t>
  </si>
  <si>
    <t>День 2</t>
  </si>
  <si>
    <t>Чай с сахаром и лимоном</t>
  </si>
  <si>
    <t>Сок фруктовый</t>
  </si>
  <si>
    <t>Картофельное пюре</t>
  </si>
  <si>
    <t>Компот из сухофруктов</t>
  </si>
  <si>
    <t>День 3</t>
  </si>
  <si>
    <t>Рыба, тушеная с овощами</t>
  </si>
  <si>
    <t>День 4</t>
  </si>
  <si>
    <t>День 5</t>
  </si>
  <si>
    <t>Суп молочный с макаронными изделиями</t>
  </si>
  <si>
    <t>День 6</t>
  </si>
  <si>
    <t>Ряженка</t>
  </si>
  <si>
    <t>Итого 2 завтрак</t>
  </si>
  <si>
    <t>Какао с молоком</t>
  </si>
  <si>
    <t>День 10</t>
  </si>
  <si>
    <t>День 9</t>
  </si>
  <si>
    <t>День 8</t>
  </si>
  <si>
    <t>День 7</t>
  </si>
  <si>
    <t>180/10/7</t>
  </si>
  <si>
    <t>150/7</t>
  </si>
  <si>
    <t>180/10</t>
  </si>
  <si>
    <t>Среднее значение за период:</t>
  </si>
  <si>
    <t>табл № 25</t>
  </si>
  <si>
    <t>№ 413</t>
  </si>
  <si>
    <t>№ 386</t>
  </si>
  <si>
    <t>№ 94</t>
  </si>
  <si>
    <t>Табл № 1</t>
  </si>
  <si>
    <t>№ 412</t>
  </si>
  <si>
    <t>№ 418</t>
  </si>
  <si>
    <t>№ 63</t>
  </si>
  <si>
    <t>№ 258</t>
  </si>
  <si>
    <t>№ 339</t>
  </si>
  <si>
    <t>№ 420</t>
  </si>
  <si>
    <t>№ 87</t>
  </si>
  <si>
    <t>№ 299</t>
  </si>
  <si>
    <t>№ 218</t>
  </si>
  <si>
    <t>№ 100</t>
  </si>
  <si>
    <t>№ 79</t>
  </si>
  <si>
    <t>№ 390</t>
  </si>
  <si>
    <t>№ 432</t>
  </si>
  <si>
    <t>№ 416</t>
  </si>
  <si>
    <t>№ 91</t>
  </si>
  <si>
    <t>№ 322</t>
  </si>
  <si>
    <t>№ 3</t>
  </si>
  <si>
    <t>Пром. Произв</t>
  </si>
  <si>
    <t>Пищевые  вещества  (г)</t>
  </si>
  <si>
    <t>Блинчики с повидлом</t>
  </si>
  <si>
    <t>№ 430</t>
  </si>
  <si>
    <t>Бутерброд с маслом сливочным</t>
  </si>
  <si>
    <t xml:space="preserve">Каша  вязкая молочная манная с маслом сливочным </t>
  </si>
  <si>
    <t>№ 1</t>
  </si>
  <si>
    <t>№ 182</t>
  </si>
  <si>
    <t>Соус сметанный</t>
  </si>
  <si>
    <t>№ 199</t>
  </si>
  <si>
    <t>№ 372</t>
  </si>
  <si>
    <t xml:space="preserve">Макаронные изделия отварные с маслом </t>
  </si>
  <si>
    <t>150/5</t>
  </si>
  <si>
    <t>Компот из яблок</t>
  </si>
  <si>
    <t>Пром произв</t>
  </si>
  <si>
    <t>Мармелад пектиновый</t>
  </si>
  <si>
    <t>№ 389</t>
  </si>
  <si>
    <t>Каша гречневая с маслом</t>
  </si>
  <si>
    <t>Варенец</t>
  </si>
  <si>
    <t>№ 271</t>
  </si>
  <si>
    <t>Котлеты рыбные запеченные</t>
  </si>
  <si>
    <t>Соус молочный</t>
  </si>
  <si>
    <t>№ 368</t>
  </si>
  <si>
    <t xml:space="preserve"> № 182</t>
  </si>
  <si>
    <t>№ 304</t>
  </si>
  <si>
    <t>Апельсины с сахаром</t>
  </si>
  <si>
    <t>№ 64</t>
  </si>
  <si>
    <t>Рекомендуется</t>
  </si>
  <si>
    <t>Отклонения</t>
  </si>
  <si>
    <t>№ 394</t>
  </si>
  <si>
    <t>Отклонение</t>
  </si>
  <si>
    <t>Отсутствует</t>
  </si>
  <si>
    <t xml:space="preserve">Чай с молоком </t>
  </si>
  <si>
    <t>Кефир</t>
  </si>
  <si>
    <t xml:space="preserve">Суп-лапша домашняя </t>
  </si>
  <si>
    <t>№ 397</t>
  </si>
  <si>
    <t>Кисель  из яблок сушеных</t>
  </si>
  <si>
    <t>Борщ с капустой и картофелем, сметаной</t>
  </si>
  <si>
    <t>Суп картофельный с бобовыми ( горох)</t>
  </si>
  <si>
    <t>№ 441</t>
  </si>
  <si>
    <t>№ 400</t>
  </si>
  <si>
    <t>Кисель  из сока натурального</t>
  </si>
  <si>
    <t>№ 414</t>
  </si>
  <si>
    <t>Кофейный напиток с молоком</t>
  </si>
  <si>
    <t>№ 88</t>
  </si>
  <si>
    <t>15/5</t>
  </si>
  <si>
    <t>Ватрушка из дрожжевого теста с творогом</t>
  </si>
  <si>
    <t>Суп картофельный с  рыбными фрикадельками</t>
  </si>
  <si>
    <t>№ 90</t>
  </si>
  <si>
    <t>Оладьи с повидлом</t>
  </si>
  <si>
    <t>№ 245</t>
  </si>
  <si>
    <t>Суп картофельный с  мясными фрикадельками</t>
  </si>
  <si>
    <t>Булочка  молочная</t>
  </si>
  <si>
    <t>№ 466</t>
  </si>
  <si>
    <t>Суп картофельный с клецками</t>
  </si>
  <si>
    <t>Голубцы ленивые</t>
  </si>
  <si>
    <t>№ 251</t>
  </si>
  <si>
    <t>Каша  молочная  овсяная  ("Геркулес") вязкая с сахаром</t>
  </si>
  <si>
    <t>Борщ с картофелем и сметаной</t>
  </si>
  <si>
    <t>Печенье сахарное</t>
  </si>
  <si>
    <t>80/10</t>
  </si>
  <si>
    <t>№ 234</t>
  </si>
  <si>
    <t>Омлет  с овощами, с маслом</t>
  </si>
  <si>
    <t>70/10</t>
  </si>
  <si>
    <t>№ 249</t>
  </si>
  <si>
    <t>Каша молочная пшеничная  жидкая с сахаром и маслом</t>
  </si>
  <si>
    <t>Бананы</t>
  </si>
  <si>
    <t>Напиток витаминизированный</t>
  </si>
  <si>
    <t>60/5</t>
  </si>
  <si>
    <t>60/10</t>
  </si>
  <si>
    <t xml:space="preserve">Салат из свеклы </t>
  </si>
  <si>
    <t>№ 34</t>
  </si>
  <si>
    <t>Каша молочная   жидкая из смеси круп  ( рис, пшено) с маслом</t>
  </si>
  <si>
    <t>Пряники</t>
  </si>
  <si>
    <t>№ 489</t>
  </si>
  <si>
    <t>Итого 2 завтрак:</t>
  </si>
  <si>
    <t>Каша молочная жидкая из  пшена с изюмом</t>
  </si>
  <si>
    <t>Сырники из творога со сметаной ( термическая обработка)</t>
  </si>
  <si>
    <t>Пудинг из творога (запеченный) со сметаной ( термическая обработка)</t>
  </si>
  <si>
    <t>Запеканка из творога  со сметаной ( термическая обработка)</t>
  </si>
  <si>
    <t>Итого за  весь период:</t>
  </si>
  <si>
    <t>№ 89</t>
  </si>
  <si>
    <t>№191</t>
  </si>
  <si>
    <t xml:space="preserve">Биточки  рубленные  из говядины </t>
  </si>
  <si>
    <t>50/40</t>
  </si>
  <si>
    <t>Кефир с сахаром</t>
  </si>
  <si>
    <t>При подсчете витаминов, минеральных веществ использовалась литература:</t>
  </si>
  <si>
    <t>1. Сборник нормативных и технических документов, регламентирующих производство кулинарной продукции  под редакцией Ю.Н.Болдырева «Хлебпродинформ»    2001 г.</t>
  </si>
  <si>
    <t>2. Счетчик калорий по –русски   под редакцией А.Мартинчик  Москва 2007 г.</t>
  </si>
  <si>
    <t>3. Программа « Калькулятор калорий» под редакцией Т. Поповой.</t>
  </si>
  <si>
    <t>2 Сборник  рецептур блюд и кулинарных изделий для поп  под редакцией Ф.Л.Марчука  Москва Хлебпродинформ    1996 г</t>
  </si>
  <si>
    <t>65/10</t>
  </si>
  <si>
    <t>1. Сборник рецептур на продукцию для питания детей в дошкольных образовательных организациях  под редакцией М.П.Могильного  В.А.Тутельяна    Москва  Дели плюс  2015 г</t>
  </si>
  <si>
    <t>Каша рисовая вязкая с маслом, сахаром  и изюмом ( плов сладкий)</t>
  </si>
  <si>
    <t>Птица  тушеная  в  соусе с овощами</t>
  </si>
  <si>
    <t>№ 319</t>
  </si>
  <si>
    <t>Суп   картофельный с рыбой и  крупой</t>
  </si>
  <si>
    <t>№ 95</t>
  </si>
  <si>
    <t>Рассольник  ленинградский  со сметаной</t>
  </si>
  <si>
    <t>Чай с  сахаром</t>
  </si>
  <si>
    <t>Пудинг из говядины</t>
  </si>
  <si>
    <t>№ 307</t>
  </si>
  <si>
    <t>№ 333</t>
  </si>
  <si>
    <t>Рис припущенный</t>
  </si>
  <si>
    <t xml:space="preserve">Кофейный напиток </t>
  </si>
  <si>
    <t>№ 101</t>
  </si>
  <si>
    <t>Суп молочный с крупой</t>
  </si>
  <si>
    <t>Суфле из  отварного мяса с рисом</t>
  </si>
  <si>
    <t>№ 295</t>
  </si>
  <si>
    <t>№ 308</t>
  </si>
  <si>
    <t>Запеканка картофельная с печенью</t>
  </si>
  <si>
    <t>№ 148</t>
  </si>
  <si>
    <t>80/12</t>
  </si>
  <si>
    <t>Зефир</t>
  </si>
  <si>
    <t>,</t>
  </si>
  <si>
    <t>Соотношение:</t>
  </si>
  <si>
    <t>При составлении  10 - дневного  меню использовалась литература:</t>
  </si>
  <si>
    <t>150/4</t>
  </si>
  <si>
    <t>200/5</t>
  </si>
  <si>
    <t>40/30</t>
  </si>
  <si>
    <t>Суп картофельный с  макаронными изделиями ( вермишель)</t>
  </si>
  <si>
    <t>Запеканка овощная</t>
  </si>
  <si>
    <t>№ 169</t>
  </si>
  <si>
    <t>Икра баклажанная</t>
  </si>
  <si>
    <t>№ 53</t>
  </si>
  <si>
    <t>лето</t>
  </si>
  <si>
    <t>Салат из свежих огурцов</t>
  </si>
  <si>
    <t>№ 13</t>
  </si>
  <si>
    <t>№ 14</t>
  </si>
  <si>
    <t>Икра кабачковая (собственного производства)</t>
  </si>
  <si>
    <t>№54</t>
  </si>
  <si>
    <t>№ 15</t>
  </si>
  <si>
    <t>Фрукты (яблоки)</t>
  </si>
  <si>
    <t>Фрукты (груши)</t>
  </si>
  <si>
    <t>ЛЕТО</t>
  </si>
  <si>
    <t xml:space="preserve">Салат из свежих помидоров с луком </t>
  </si>
  <si>
    <t xml:space="preserve">Салат из  свежих помидоров и огурцов с луком </t>
  </si>
  <si>
    <t>№ 42</t>
  </si>
  <si>
    <t>Салат из  моркови с сахаром</t>
  </si>
  <si>
    <t>№32</t>
  </si>
  <si>
    <t>Рагу из овощей с кабачками</t>
  </si>
  <si>
    <t>Салат из свеклы с сыром</t>
  </si>
  <si>
    <t>№ 350</t>
  </si>
  <si>
    <t>Овощи в молочном соусе (1-й  вариант)</t>
  </si>
  <si>
    <t>100/3</t>
  </si>
  <si>
    <t>150/7/4</t>
  </si>
  <si>
    <t>70/12</t>
  </si>
  <si>
    <t>Мясо куринное тушеное с овощами</t>
  </si>
  <si>
    <t xml:space="preserve">Примерное 10-дневное меню ( лето )  </t>
  </si>
  <si>
    <t xml:space="preserve">Бутерброд  с сыром  </t>
  </si>
  <si>
    <t>30/5/8</t>
  </si>
  <si>
    <t>30/5/10</t>
  </si>
  <si>
    <t xml:space="preserve">Бутерброд  с сыром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</si>
</sst>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2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4">
      <selection activeCell="C17" sqref="C17:O17"/>
    </sheetView>
  </sheetViews>
  <sheetFormatPr defaultColWidth="9.00390625" defaultRowHeight="12.75"/>
  <cols>
    <col min="1" max="1" width="12.625" style="0" customWidth="1"/>
    <col min="2" max="2" width="26.625" style="0" customWidth="1"/>
    <col min="3" max="3" width="12.125" style="0" customWidth="1"/>
    <col min="5" max="5" width="10.75390625" style="0" customWidth="1"/>
    <col min="15" max="15" width="11.875" style="0" customWidth="1"/>
  </cols>
  <sheetData>
    <row r="1" ht="12.75" hidden="1">
      <c r="P1" s="11"/>
    </row>
    <row r="2" ht="12.75" hidden="1">
      <c r="P2" s="11"/>
    </row>
    <row r="3" ht="12.75" hidden="1">
      <c r="P3" s="11"/>
    </row>
    <row r="4" ht="3" customHeight="1"/>
    <row r="5" ht="12.75" hidden="1"/>
    <row r="6" ht="3" customHeight="1"/>
    <row r="7" ht="1.5" customHeight="1"/>
    <row r="8" ht="0.75" customHeight="1"/>
    <row r="9" ht="12.75">
      <c r="B9" t="s">
        <v>194</v>
      </c>
    </row>
    <row r="10" spans="1:15" ht="18">
      <c r="A10" s="67" t="s">
        <v>217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5">
      <c r="A12" s="64" t="s">
        <v>0</v>
      </c>
      <c r="B12" s="65" t="s">
        <v>1</v>
      </c>
      <c r="C12" s="66" t="s">
        <v>2</v>
      </c>
      <c r="D12" s="66"/>
      <c r="E12" s="66" t="s">
        <v>70</v>
      </c>
      <c r="F12" s="66"/>
      <c r="G12" s="66"/>
      <c r="H12" s="66"/>
      <c r="I12" s="66"/>
      <c r="J12" s="66"/>
      <c r="K12" s="65" t="s">
        <v>9</v>
      </c>
      <c r="L12" s="65"/>
      <c r="M12" s="66" t="s">
        <v>10</v>
      </c>
      <c r="N12" s="66"/>
      <c r="O12" s="65" t="s">
        <v>11</v>
      </c>
    </row>
    <row r="13" spans="1:15" ht="15">
      <c r="A13" s="64"/>
      <c r="B13" s="65"/>
      <c r="C13" s="66"/>
      <c r="D13" s="66"/>
      <c r="E13" s="66" t="s">
        <v>5</v>
      </c>
      <c r="F13" s="66"/>
      <c r="G13" s="66" t="s">
        <v>6</v>
      </c>
      <c r="H13" s="66"/>
      <c r="I13" s="66" t="s">
        <v>7</v>
      </c>
      <c r="J13" s="66"/>
      <c r="K13" s="65"/>
      <c r="L13" s="65"/>
      <c r="M13" s="66"/>
      <c r="N13" s="66"/>
      <c r="O13" s="65"/>
    </row>
    <row r="14" spans="1:16" ht="15">
      <c r="A14" s="19"/>
      <c r="B14" s="18"/>
      <c r="C14" s="18" t="s">
        <v>3</v>
      </c>
      <c r="D14" s="18" t="s">
        <v>4</v>
      </c>
      <c r="E14" s="18" t="s">
        <v>3</v>
      </c>
      <c r="F14" s="18" t="s">
        <v>4</v>
      </c>
      <c r="G14" s="18" t="s">
        <v>3</v>
      </c>
      <c r="H14" s="18" t="s">
        <v>4</v>
      </c>
      <c r="I14" s="18" t="s">
        <v>3</v>
      </c>
      <c r="J14" s="18" t="s">
        <v>4</v>
      </c>
      <c r="K14" s="18" t="s">
        <v>3</v>
      </c>
      <c r="L14" s="18" t="s">
        <v>4</v>
      </c>
      <c r="M14" s="18" t="s">
        <v>3</v>
      </c>
      <c r="N14" s="18" t="s">
        <v>4</v>
      </c>
      <c r="O14" s="18"/>
      <c r="P14" s="9"/>
    </row>
    <row r="15" spans="1:16" ht="48.75" customHeight="1">
      <c r="A15" s="20" t="s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9"/>
    </row>
    <row r="16" spans="1:16" ht="33.75" customHeight="1">
      <c r="A16" s="20" t="s">
        <v>13</v>
      </c>
      <c r="B16" s="21" t="s">
        <v>162</v>
      </c>
      <c r="C16" s="18">
        <v>155</v>
      </c>
      <c r="D16" s="18">
        <v>205</v>
      </c>
      <c r="E16" s="18">
        <v>2.32</v>
      </c>
      <c r="F16" s="18">
        <v>3.09</v>
      </c>
      <c r="G16" s="18">
        <v>3.96</v>
      </c>
      <c r="H16" s="18">
        <v>4.07</v>
      </c>
      <c r="I16" s="18">
        <v>24.08</v>
      </c>
      <c r="J16" s="18">
        <v>32.09</v>
      </c>
      <c r="K16" s="18">
        <v>141</v>
      </c>
      <c r="L16" s="18">
        <v>187</v>
      </c>
      <c r="M16" s="18">
        <v>0</v>
      </c>
      <c r="N16" s="18">
        <v>0</v>
      </c>
      <c r="O16" s="17" t="s">
        <v>76</v>
      </c>
      <c r="P16" s="9"/>
    </row>
    <row r="17" spans="1:16" ht="20.25" customHeight="1">
      <c r="A17" s="19"/>
      <c r="B17" s="21" t="s">
        <v>218</v>
      </c>
      <c r="C17" s="50" t="s">
        <v>219</v>
      </c>
      <c r="D17" s="50" t="s">
        <v>220</v>
      </c>
      <c r="E17" s="18">
        <v>4.73</v>
      </c>
      <c r="F17" s="18">
        <v>6.31</v>
      </c>
      <c r="G17" s="23">
        <v>6.88</v>
      </c>
      <c r="H17" s="23">
        <v>9.17</v>
      </c>
      <c r="I17" s="18">
        <v>14.56</v>
      </c>
      <c r="J17" s="18">
        <v>19.41</v>
      </c>
      <c r="K17" s="18">
        <v>129</v>
      </c>
      <c r="L17" s="18">
        <v>172</v>
      </c>
      <c r="M17" s="18">
        <v>0.07</v>
      </c>
      <c r="N17" s="18">
        <v>0.09</v>
      </c>
      <c r="O17" s="18" t="s">
        <v>68</v>
      </c>
      <c r="P17" s="9"/>
    </row>
    <row r="18" spans="1:16" ht="24" customHeight="1">
      <c r="A18" s="19"/>
      <c r="B18" s="21" t="s">
        <v>101</v>
      </c>
      <c r="C18" s="18" t="s">
        <v>44</v>
      </c>
      <c r="D18" s="18" t="s">
        <v>45</v>
      </c>
      <c r="E18" s="18">
        <v>3.94</v>
      </c>
      <c r="F18" s="18">
        <v>4.43</v>
      </c>
      <c r="G18" s="18">
        <v>5.11</v>
      </c>
      <c r="H18" s="18">
        <v>6.8</v>
      </c>
      <c r="I18" s="18">
        <v>11.31</v>
      </c>
      <c r="J18" s="18">
        <v>14.31</v>
      </c>
      <c r="K18" s="18">
        <v>77</v>
      </c>
      <c r="L18" s="18">
        <v>89</v>
      </c>
      <c r="M18" s="18">
        <v>1</v>
      </c>
      <c r="N18" s="18">
        <v>1.2</v>
      </c>
      <c r="O18" s="18" t="s">
        <v>48</v>
      </c>
      <c r="P18" s="9"/>
    </row>
    <row r="19" spans="1:16" ht="21" customHeight="1">
      <c r="A19" s="20" t="s">
        <v>14</v>
      </c>
      <c r="B19" s="24"/>
      <c r="C19" s="25"/>
      <c r="D19" s="25"/>
      <c r="E19" s="25">
        <f aca="true" t="shared" si="0" ref="E19:L19">SUM(E16:E18)</f>
        <v>10.99</v>
      </c>
      <c r="F19" s="25">
        <f t="shared" si="0"/>
        <v>13.829999999999998</v>
      </c>
      <c r="G19" s="25">
        <f t="shared" si="0"/>
        <v>15.95</v>
      </c>
      <c r="H19" s="25">
        <f t="shared" si="0"/>
        <v>20.04</v>
      </c>
      <c r="I19" s="25">
        <f t="shared" si="0"/>
        <v>49.95</v>
      </c>
      <c r="J19" s="25">
        <f t="shared" si="0"/>
        <v>65.81</v>
      </c>
      <c r="K19" s="25">
        <f t="shared" si="0"/>
        <v>347</v>
      </c>
      <c r="L19" s="25">
        <f t="shared" si="0"/>
        <v>448</v>
      </c>
      <c r="M19" s="25">
        <f>SUM(M16:M18)</f>
        <v>1.07</v>
      </c>
      <c r="N19" s="25">
        <f>SUM(N16:N18)</f>
        <v>1.29</v>
      </c>
      <c r="O19" s="25"/>
      <c r="P19" s="9"/>
    </row>
    <row r="20" spans="1:16" ht="15.75">
      <c r="A20" s="20" t="s">
        <v>15</v>
      </c>
      <c r="B20" s="21" t="s">
        <v>201</v>
      </c>
      <c r="C20" s="18">
        <v>60</v>
      </c>
      <c r="D20" s="18">
        <v>65</v>
      </c>
      <c r="E20" s="18">
        <v>0.32</v>
      </c>
      <c r="F20" s="18">
        <v>0.34</v>
      </c>
      <c r="G20" s="18">
        <v>0.32</v>
      </c>
      <c r="H20" s="18">
        <v>0.34</v>
      </c>
      <c r="I20" s="18">
        <v>7.84</v>
      </c>
      <c r="J20" s="18">
        <v>8.33</v>
      </c>
      <c r="K20" s="18">
        <v>35</v>
      </c>
      <c r="L20" s="18">
        <v>37</v>
      </c>
      <c r="M20" s="18">
        <v>6</v>
      </c>
      <c r="N20" s="18">
        <v>6.5</v>
      </c>
      <c r="O20" s="18" t="s">
        <v>49</v>
      </c>
      <c r="P20" s="10"/>
    </row>
    <row r="21" spans="1:16" ht="22.5" customHeight="1">
      <c r="A21" s="27" t="s">
        <v>16</v>
      </c>
      <c r="B21" s="24"/>
      <c r="C21" s="25">
        <v>397</v>
      </c>
      <c r="D21" s="25">
        <v>507</v>
      </c>
      <c r="E21" s="25">
        <v>0.32</v>
      </c>
      <c r="F21" s="25">
        <v>0.34</v>
      </c>
      <c r="G21" s="25">
        <v>0.32</v>
      </c>
      <c r="H21" s="25">
        <v>0.34</v>
      </c>
      <c r="I21" s="25">
        <v>7.84</v>
      </c>
      <c r="J21" s="25">
        <v>8.33</v>
      </c>
      <c r="K21" s="25">
        <v>35</v>
      </c>
      <c r="L21" s="25">
        <v>37</v>
      </c>
      <c r="M21" s="25">
        <v>6</v>
      </c>
      <c r="N21" s="25">
        <v>6.5</v>
      </c>
      <c r="O21" s="18"/>
      <c r="P21" s="9"/>
    </row>
    <row r="22" spans="1:16" ht="21.75" customHeight="1">
      <c r="A22" s="20" t="s">
        <v>17</v>
      </c>
      <c r="B22" s="21" t="s">
        <v>192</v>
      </c>
      <c r="C22" s="18">
        <v>45</v>
      </c>
      <c r="D22" s="18">
        <v>45</v>
      </c>
      <c r="E22" s="18">
        <v>0.67</v>
      </c>
      <c r="F22" s="18">
        <v>0.67</v>
      </c>
      <c r="G22" s="18">
        <v>3.85</v>
      </c>
      <c r="H22" s="18">
        <v>3.85</v>
      </c>
      <c r="I22" s="18">
        <v>2.77</v>
      </c>
      <c r="J22" s="18">
        <v>2.77</v>
      </c>
      <c r="K22" s="18">
        <v>32.3</v>
      </c>
      <c r="L22" s="18">
        <v>32.3</v>
      </c>
      <c r="M22" s="18">
        <v>1.33</v>
      </c>
      <c r="N22" s="18">
        <v>1.33</v>
      </c>
      <c r="O22" s="18" t="s">
        <v>193</v>
      </c>
      <c r="P22" s="9"/>
    </row>
    <row r="23" spans="1:16" ht="15">
      <c r="A23" s="19"/>
      <c r="B23" s="21" t="s">
        <v>103</v>
      </c>
      <c r="C23" s="18">
        <v>150</v>
      </c>
      <c r="D23" s="18">
        <v>200</v>
      </c>
      <c r="E23" s="18">
        <v>1.77</v>
      </c>
      <c r="F23" s="18">
        <v>2.21</v>
      </c>
      <c r="G23" s="18">
        <v>4.05</v>
      </c>
      <c r="H23" s="18">
        <v>5.07</v>
      </c>
      <c r="I23" s="18">
        <v>9.54</v>
      </c>
      <c r="J23" s="18">
        <v>11.92</v>
      </c>
      <c r="K23" s="18">
        <v>65</v>
      </c>
      <c r="L23" s="18">
        <v>99.2</v>
      </c>
      <c r="M23" s="18">
        <v>1.11</v>
      </c>
      <c r="N23" s="18">
        <v>1.48</v>
      </c>
      <c r="O23" s="18" t="s">
        <v>50</v>
      </c>
      <c r="P23" s="9"/>
    </row>
    <row r="24" spans="1:16" ht="32.25" customHeight="1">
      <c r="A24" s="19"/>
      <c r="B24" s="21" t="s">
        <v>163</v>
      </c>
      <c r="C24" s="18">
        <v>130</v>
      </c>
      <c r="D24" s="18">
        <v>190</v>
      </c>
      <c r="E24" s="23">
        <v>12.09</v>
      </c>
      <c r="F24" s="18">
        <v>13.94</v>
      </c>
      <c r="G24" s="18">
        <v>9.5</v>
      </c>
      <c r="H24" s="18">
        <v>11.64</v>
      </c>
      <c r="I24" s="18">
        <v>17.49</v>
      </c>
      <c r="J24" s="18">
        <v>20.88</v>
      </c>
      <c r="K24" s="18">
        <v>139</v>
      </c>
      <c r="L24" s="18">
        <v>196</v>
      </c>
      <c r="M24" s="18">
        <v>7.34</v>
      </c>
      <c r="N24" s="18">
        <v>9.24</v>
      </c>
      <c r="O24" s="18" t="s">
        <v>164</v>
      </c>
      <c r="P24" s="9"/>
    </row>
    <row r="25" spans="1:16" ht="30">
      <c r="A25" s="19"/>
      <c r="B25" s="21" t="s">
        <v>110</v>
      </c>
      <c r="C25" s="18">
        <v>150</v>
      </c>
      <c r="D25" s="18">
        <v>180</v>
      </c>
      <c r="E25" s="18">
        <v>0.42</v>
      </c>
      <c r="F25" s="18">
        <v>0.51</v>
      </c>
      <c r="G25" s="32">
        <v>0.04</v>
      </c>
      <c r="H25" s="32">
        <v>0.05</v>
      </c>
      <c r="I25" s="18">
        <v>20.6</v>
      </c>
      <c r="J25" s="18">
        <v>24.7</v>
      </c>
      <c r="K25" s="18">
        <v>93</v>
      </c>
      <c r="L25" s="18">
        <v>111</v>
      </c>
      <c r="M25" s="18">
        <v>0.82</v>
      </c>
      <c r="N25" s="18">
        <v>0.99</v>
      </c>
      <c r="O25" s="18" t="s">
        <v>109</v>
      </c>
      <c r="P25" s="9"/>
    </row>
    <row r="26" spans="1:16" ht="30">
      <c r="A26" s="19"/>
      <c r="B26" s="22" t="s">
        <v>19</v>
      </c>
      <c r="C26" s="18">
        <v>20</v>
      </c>
      <c r="D26" s="18">
        <v>35</v>
      </c>
      <c r="E26" s="18">
        <v>1.58</v>
      </c>
      <c r="F26" s="18">
        <v>2.96</v>
      </c>
      <c r="G26" s="18">
        <v>0.2</v>
      </c>
      <c r="H26" s="18">
        <v>0.35</v>
      </c>
      <c r="I26" s="18">
        <v>9.66</v>
      </c>
      <c r="J26" s="18">
        <v>16.9</v>
      </c>
      <c r="K26" s="18">
        <v>47.3</v>
      </c>
      <c r="L26" s="18">
        <v>83</v>
      </c>
      <c r="M26" s="18">
        <v>0</v>
      </c>
      <c r="N26" s="18">
        <v>0</v>
      </c>
      <c r="O26" s="17" t="s">
        <v>69</v>
      </c>
      <c r="P26" s="9"/>
    </row>
    <row r="27" spans="1:16" ht="30">
      <c r="A27" s="19"/>
      <c r="B27" s="22" t="s">
        <v>20</v>
      </c>
      <c r="C27" s="18">
        <v>30</v>
      </c>
      <c r="D27" s="18">
        <v>40</v>
      </c>
      <c r="E27" s="18">
        <v>1.65</v>
      </c>
      <c r="F27" s="18">
        <v>1.98</v>
      </c>
      <c r="G27" s="18">
        <v>0.3</v>
      </c>
      <c r="H27" s="18">
        <v>0.36</v>
      </c>
      <c r="I27" s="18">
        <v>8.35</v>
      </c>
      <c r="J27" s="18">
        <v>10.02</v>
      </c>
      <c r="K27" s="18">
        <v>43.4</v>
      </c>
      <c r="L27" s="18">
        <v>52.05</v>
      </c>
      <c r="M27" s="18">
        <v>0</v>
      </c>
      <c r="N27" s="18">
        <v>0</v>
      </c>
      <c r="O27" s="17" t="s">
        <v>69</v>
      </c>
      <c r="P27" s="9"/>
    </row>
    <row r="28" spans="1:16" ht="45.75" customHeight="1">
      <c r="A28" s="20" t="s">
        <v>21</v>
      </c>
      <c r="B28" s="24"/>
      <c r="C28" s="25">
        <f>SUM(C22:C27)</f>
        <v>525</v>
      </c>
      <c r="D28" s="25">
        <f>SUM(D22:D27)</f>
        <v>690</v>
      </c>
      <c r="E28" s="25">
        <f aca="true" t="shared" si="1" ref="E28:N28">SUM(E22:E27)</f>
        <v>18.18</v>
      </c>
      <c r="F28" s="25">
        <f t="shared" si="1"/>
        <v>22.270000000000003</v>
      </c>
      <c r="G28" s="25">
        <f t="shared" si="1"/>
        <v>17.939999999999998</v>
      </c>
      <c r="H28" s="25">
        <f t="shared" si="1"/>
        <v>21.320000000000004</v>
      </c>
      <c r="I28" s="25">
        <f t="shared" si="1"/>
        <v>68.41</v>
      </c>
      <c r="J28" s="25">
        <f t="shared" si="1"/>
        <v>87.18999999999998</v>
      </c>
      <c r="K28" s="25">
        <f t="shared" si="1"/>
        <v>420</v>
      </c>
      <c r="L28" s="25">
        <f t="shared" si="1"/>
        <v>573.55</v>
      </c>
      <c r="M28" s="25">
        <f t="shared" si="1"/>
        <v>10.600000000000001</v>
      </c>
      <c r="N28" s="25">
        <f t="shared" si="1"/>
        <v>13.040000000000001</v>
      </c>
      <c r="O28" s="18"/>
      <c r="P28" s="9"/>
    </row>
    <row r="29" spans="1:16" ht="45.75" customHeight="1">
      <c r="A29" s="20" t="s">
        <v>22</v>
      </c>
      <c r="B29" s="21" t="s">
        <v>115</v>
      </c>
      <c r="C29" s="18">
        <v>50</v>
      </c>
      <c r="D29" s="18">
        <v>50</v>
      </c>
      <c r="E29" s="18">
        <v>2.23</v>
      </c>
      <c r="F29" s="18">
        <v>2.23</v>
      </c>
      <c r="G29" s="18">
        <v>1.49</v>
      </c>
      <c r="H29" s="18">
        <v>1.49</v>
      </c>
      <c r="I29" s="18">
        <v>11.06</v>
      </c>
      <c r="J29" s="18">
        <v>10.06</v>
      </c>
      <c r="K29" s="18">
        <v>120</v>
      </c>
      <c r="L29" s="18">
        <v>120</v>
      </c>
      <c r="M29" s="18">
        <v>0.04</v>
      </c>
      <c r="N29" s="18">
        <v>0.04</v>
      </c>
      <c r="O29" s="18" t="s">
        <v>108</v>
      </c>
      <c r="P29" s="9"/>
    </row>
    <row r="30" spans="1:16" ht="30">
      <c r="A30" s="20"/>
      <c r="B30" s="21" t="s">
        <v>128</v>
      </c>
      <c r="C30" s="18"/>
      <c r="D30" s="18">
        <v>20</v>
      </c>
      <c r="E30" s="18"/>
      <c r="F30" s="18">
        <v>1.3</v>
      </c>
      <c r="G30" s="18"/>
      <c r="H30" s="18">
        <v>2.2</v>
      </c>
      <c r="I30" s="18"/>
      <c r="J30" s="18">
        <v>12.4</v>
      </c>
      <c r="K30" s="18"/>
      <c r="L30" s="18">
        <v>60</v>
      </c>
      <c r="M30" s="18"/>
      <c r="N30" s="18">
        <v>0</v>
      </c>
      <c r="O30" s="17" t="s">
        <v>69</v>
      </c>
      <c r="P30" s="9"/>
    </row>
    <row r="31" spans="1:16" ht="15">
      <c r="A31" s="19"/>
      <c r="B31" s="21" t="s">
        <v>154</v>
      </c>
      <c r="C31" s="18" t="s">
        <v>81</v>
      </c>
      <c r="D31" s="18" t="s">
        <v>45</v>
      </c>
      <c r="E31" s="18">
        <v>4.35</v>
      </c>
      <c r="F31" s="18">
        <v>5.22</v>
      </c>
      <c r="G31" s="18">
        <v>3.75</v>
      </c>
      <c r="H31" s="18">
        <v>4.5</v>
      </c>
      <c r="I31" s="18">
        <v>6</v>
      </c>
      <c r="J31" s="18">
        <v>7.2</v>
      </c>
      <c r="K31" s="18">
        <v>75</v>
      </c>
      <c r="L31" s="18">
        <v>90</v>
      </c>
      <c r="M31" s="18">
        <v>1.05</v>
      </c>
      <c r="N31" s="18">
        <v>1.26</v>
      </c>
      <c r="O31" s="18" t="s">
        <v>57</v>
      </c>
      <c r="P31" s="9"/>
    </row>
    <row r="32" spans="1:16" ht="15.75">
      <c r="A32" s="20" t="s">
        <v>23</v>
      </c>
      <c r="B32" s="24"/>
      <c r="C32" s="25">
        <v>205</v>
      </c>
      <c r="D32" s="25">
        <v>240</v>
      </c>
      <c r="E32" s="25">
        <f aca="true" t="shared" si="2" ref="E32:N32">SUM(E29:E31)</f>
        <v>6.58</v>
      </c>
      <c r="F32" s="25">
        <f t="shared" si="2"/>
        <v>8.75</v>
      </c>
      <c r="G32" s="25">
        <f t="shared" si="2"/>
        <v>5.24</v>
      </c>
      <c r="H32" s="25">
        <f t="shared" si="2"/>
        <v>8.190000000000001</v>
      </c>
      <c r="I32" s="25">
        <f t="shared" si="2"/>
        <v>17.060000000000002</v>
      </c>
      <c r="J32" s="25">
        <f t="shared" si="2"/>
        <v>29.66</v>
      </c>
      <c r="K32" s="25">
        <f t="shared" si="2"/>
        <v>195</v>
      </c>
      <c r="L32" s="25">
        <f t="shared" si="2"/>
        <v>270</v>
      </c>
      <c r="M32" s="25">
        <f t="shared" si="2"/>
        <v>1.09</v>
      </c>
      <c r="N32" s="25">
        <f t="shared" si="2"/>
        <v>1.3</v>
      </c>
      <c r="O32" s="18"/>
      <c r="P32" s="10"/>
    </row>
    <row r="33" spans="1:16" ht="15.75">
      <c r="A33" s="20" t="s">
        <v>24</v>
      </c>
      <c r="B33" s="24"/>
      <c r="C33" s="25"/>
      <c r="D33" s="25"/>
      <c r="E33" s="25">
        <f aca="true" t="shared" si="3" ref="E33:N33">E32+E28+E21+E19</f>
        <v>36.07</v>
      </c>
      <c r="F33" s="25">
        <f t="shared" si="3"/>
        <v>45.19</v>
      </c>
      <c r="G33" s="25">
        <f t="shared" si="3"/>
        <v>39.45</v>
      </c>
      <c r="H33" s="25">
        <f t="shared" si="3"/>
        <v>49.89</v>
      </c>
      <c r="I33" s="25">
        <f t="shared" si="3"/>
        <v>143.26</v>
      </c>
      <c r="J33" s="25">
        <f t="shared" si="3"/>
        <v>190.98999999999998</v>
      </c>
      <c r="K33" s="25">
        <f t="shared" si="3"/>
        <v>997</v>
      </c>
      <c r="L33" s="25">
        <f t="shared" si="3"/>
        <v>1328.55</v>
      </c>
      <c r="M33" s="25">
        <f t="shared" si="3"/>
        <v>18.76</v>
      </c>
      <c r="N33" s="25">
        <f t="shared" si="3"/>
        <v>22.130000000000003</v>
      </c>
      <c r="O33" s="25"/>
      <c r="P33" s="10"/>
    </row>
    <row r="34" spans="2:16" ht="12.75">
      <c r="B34" t="s">
        <v>96</v>
      </c>
      <c r="E34">
        <v>36</v>
      </c>
      <c r="F34">
        <v>46</v>
      </c>
      <c r="G34">
        <v>40</v>
      </c>
      <c r="H34">
        <v>51</v>
      </c>
      <c r="I34">
        <v>141</v>
      </c>
      <c r="J34">
        <v>196</v>
      </c>
      <c r="K34">
        <v>975</v>
      </c>
      <c r="L34">
        <v>1350</v>
      </c>
      <c r="M34">
        <v>28</v>
      </c>
      <c r="N34">
        <v>32</v>
      </c>
      <c r="P34" s="9"/>
    </row>
    <row r="35" spans="2:13" ht="12.75">
      <c r="B35" t="s">
        <v>97</v>
      </c>
      <c r="E35">
        <f aca="true" t="shared" si="4" ref="E35:M35">E33-E34</f>
        <v>0.07000000000000028</v>
      </c>
      <c r="F35">
        <f t="shared" si="4"/>
        <v>-0.8100000000000023</v>
      </c>
      <c r="G35">
        <f t="shared" si="4"/>
        <v>-0.5499999999999972</v>
      </c>
      <c r="H35">
        <f t="shared" si="4"/>
        <v>-1.1099999999999994</v>
      </c>
      <c r="I35">
        <f t="shared" si="4"/>
        <v>2.259999999999991</v>
      </c>
      <c r="J35">
        <f t="shared" si="4"/>
        <v>-5.010000000000019</v>
      </c>
      <c r="K35">
        <f t="shared" si="4"/>
        <v>22</v>
      </c>
      <c r="L35">
        <f t="shared" si="4"/>
        <v>-21.450000000000045</v>
      </c>
      <c r="M35">
        <f t="shared" si="4"/>
        <v>-9.239999999999998</v>
      </c>
    </row>
  </sheetData>
  <sheetProtection/>
  <mergeCells count="11">
    <mergeCell ref="O12:O13"/>
    <mergeCell ref="E13:F13"/>
    <mergeCell ref="G13:H13"/>
    <mergeCell ref="I13:J13"/>
    <mergeCell ref="A10:O10"/>
    <mergeCell ref="A12:A13"/>
    <mergeCell ref="B12:B13"/>
    <mergeCell ref="C12:D13"/>
    <mergeCell ref="E12:J12"/>
    <mergeCell ref="K12:L13"/>
    <mergeCell ref="M12:N13"/>
  </mergeCells>
  <printOptions/>
  <pageMargins left="0.25" right="0.25" top="0.75" bottom="0.75" header="0.3" footer="0.3"/>
  <pageSetup fitToHeight="6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0">
      <selection activeCell="O10" sqref="O10"/>
    </sheetView>
  </sheetViews>
  <sheetFormatPr defaultColWidth="9.00390625" defaultRowHeight="12.75"/>
  <cols>
    <col min="1" max="1" width="13.625" style="0" customWidth="1"/>
    <col min="2" max="2" width="28.75390625" style="0" customWidth="1"/>
    <col min="3" max="3" width="11.125" style="0" bestFit="1" customWidth="1"/>
    <col min="4" max="4" width="10.375" style="0" bestFit="1" customWidth="1"/>
    <col min="5" max="5" width="10.125" style="0" customWidth="1"/>
    <col min="10" max="10" width="10.25390625" style="0" customWidth="1"/>
    <col min="11" max="11" width="10.00390625" style="0" customWidth="1"/>
    <col min="12" max="12" width="9.875" style="0" customWidth="1"/>
    <col min="14" max="14" width="11.00390625" style="0" customWidth="1"/>
    <col min="15" max="15" width="12.75390625" style="0" customWidth="1"/>
  </cols>
  <sheetData>
    <row r="1" spans="2:15" ht="3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7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4" ht="18">
      <c r="B4" s="62" t="s">
        <v>194</v>
      </c>
    </row>
    <row r="5" spans="1:17" ht="51" customHeight="1">
      <c r="A5" s="16" t="s">
        <v>0</v>
      </c>
      <c r="B5" s="42" t="s">
        <v>1</v>
      </c>
      <c r="C5" s="79" t="s">
        <v>2</v>
      </c>
      <c r="D5" s="80"/>
      <c r="E5" s="79" t="s">
        <v>8</v>
      </c>
      <c r="F5" s="81"/>
      <c r="G5" s="81"/>
      <c r="H5" s="81"/>
      <c r="I5" s="81"/>
      <c r="J5" s="80"/>
      <c r="K5" s="82" t="s">
        <v>9</v>
      </c>
      <c r="L5" s="83"/>
      <c r="M5" s="79" t="s">
        <v>10</v>
      </c>
      <c r="N5" s="80"/>
      <c r="O5" s="42" t="s">
        <v>11</v>
      </c>
      <c r="P5" s="14"/>
      <c r="Q5" s="14"/>
    </row>
    <row r="6" spans="1:17" ht="15.75">
      <c r="A6" s="16"/>
      <c r="B6" s="42"/>
      <c r="C6" s="39"/>
      <c r="D6" s="39"/>
      <c r="E6" s="79" t="s">
        <v>5</v>
      </c>
      <c r="F6" s="80"/>
      <c r="G6" s="79" t="s">
        <v>6</v>
      </c>
      <c r="H6" s="80"/>
      <c r="I6" s="79" t="s">
        <v>7</v>
      </c>
      <c r="J6" s="80"/>
      <c r="K6" s="42"/>
      <c r="L6" s="42"/>
      <c r="M6" s="39"/>
      <c r="N6" s="39"/>
      <c r="O6" s="42"/>
      <c r="P6" s="14"/>
      <c r="Q6" s="14"/>
    </row>
    <row r="7" spans="1:17" ht="15.75">
      <c r="A7" s="19"/>
      <c r="B7" s="39"/>
      <c r="C7" s="39" t="s">
        <v>3</v>
      </c>
      <c r="D7" s="39" t="s">
        <v>4</v>
      </c>
      <c r="E7" s="39" t="s">
        <v>3</v>
      </c>
      <c r="F7" s="39" t="s">
        <v>4</v>
      </c>
      <c r="G7" s="39" t="s">
        <v>3</v>
      </c>
      <c r="H7" s="39" t="s">
        <v>4</v>
      </c>
      <c r="I7" s="39" t="s">
        <v>3</v>
      </c>
      <c r="J7" s="39" t="s">
        <v>4</v>
      </c>
      <c r="K7" s="39" t="s">
        <v>3</v>
      </c>
      <c r="L7" s="39" t="s">
        <v>4</v>
      </c>
      <c r="M7" s="39" t="s">
        <v>3</v>
      </c>
      <c r="N7" s="39" t="s">
        <v>4</v>
      </c>
      <c r="O7" s="39"/>
      <c r="P7" s="14"/>
      <c r="Q7" s="14"/>
    </row>
    <row r="8" spans="1:17" ht="14.25" customHeight="1">
      <c r="A8" s="20" t="s">
        <v>39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26"/>
      <c r="Q8" s="14"/>
    </row>
    <row r="9" spans="1:17" ht="33.75" customHeight="1">
      <c r="A9" s="20" t="s">
        <v>13</v>
      </c>
      <c r="B9" s="21" t="s">
        <v>131</v>
      </c>
      <c r="C9" s="18">
        <v>85</v>
      </c>
      <c r="D9" s="18">
        <v>105</v>
      </c>
      <c r="E9" s="23">
        <v>3.58</v>
      </c>
      <c r="F9" s="18">
        <v>3.98</v>
      </c>
      <c r="G9" s="18">
        <v>5.04</v>
      </c>
      <c r="H9" s="18">
        <v>9.2</v>
      </c>
      <c r="I9" s="23">
        <v>1.15</v>
      </c>
      <c r="J9" s="18">
        <v>1.51</v>
      </c>
      <c r="K9" s="18">
        <v>127</v>
      </c>
      <c r="L9" s="18">
        <v>157</v>
      </c>
      <c r="M9" s="18">
        <v>0.1</v>
      </c>
      <c r="N9" s="18">
        <v>0.15</v>
      </c>
      <c r="O9" s="17" t="s">
        <v>130</v>
      </c>
      <c r="P9" s="4"/>
      <c r="Q9" s="11"/>
    </row>
    <row r="10" spans="1:15" ht="51" customHeight="1">
      <c r="A10" s="20"/>
      <c r="B10" s="21" t="s">
        <v>198</v>
      </c>
      <c r="C10" s="18">
        <v>30</v>
      </c>
      <c r="D10" s="18">
        <v>45</v>
      </c>
      <c r="E10" s="18">
        <v>0.27</v>
      </c>
      <c r="F10" s="18">
        <v>0.4</v>
      </c>
      <c r="G10" s="18">
        <v>1.41</v>
      </c>
      <c r="H10" s="18">
        <v>2.11</v>
      </c>
      <c r="I10" s="18">
        <v>1.78</v>
      </c>
      <c r="J10" s="18">
        <v>2.67</v>
      </c>
      <c r="K10" s="18">
        <v>20.88</v>
      </c>
      <c r="L10" s="18">
        <v>32.32</v>
      </c>
      <c r="M10" s="18">
        <v>1.66</v>
      </c>
      <c r="N10" s="18">
        <v>2.49</v>
      </c>
      <c r="O10" s="18" t="s">
        <v>199</v>
      </c>
    </row>
    <row r="11" spans="1:15" ht="30">
      <c r="A11" s="19"/>
      <c r="B11" s="21" t="s">
        <v>73</v>
      </c>
      <c r="C11" s="50" t="s">
        <v>114</v>
      </c>
      <c r="D11" s="50" t="s">
        <v>114</v>
      </c>
      <c r="E11" s="18">
        <v>2.45</v>
      </c>
      <c r="F11" s="18">
        <v>2.45</v>
      </c>
      <c r="G11" s="18">
        <v>7.55</v>
      </c>
      <c r="H11" s="18">
        <v>7.55</v>
      </c>
      <c r="I11" s="18">
        <v>14.62</v>
      </c>
      <c r="J11" s="18">
        <v>14.62</v>
      </c>
      <c r="K11" s="18">
        <v>99</v>
      </c>
      <c r="L11" s="18">
        <v>99</v>
      </c>
      <c r="M11" s="18">
        <v>0</v>
      </c>
      <c r="N11" s="18">
        <v>0</v>
      </c>
      <c r="O11" s="18" t="s">
        <v>75</v>
      </c>
    </row>
    <row r="12" spans="1:15" ht="21.75" customHeight="1">
      <c r="A12" s="6"/>
      <c r="B12" s="21" t="s">
        <v>38</v>
      </c>
      <c r="C12" s="18">
        <v>150</v>
      </c>
      <c r="D12" s="18">
        <v>180</v>
      </c>
      <c r="E12" s="18">
        <v>3.04</v>
      </c>
      <c r="F12" s="18">
        <v>3.67</v>
      </c>
      <c r="G12" s="18">
        <v>2.65</v>
      </c>
      <c r="H12" s="18">
        <v>3.19</v>
      </c>
      <c r="I12" s="18">
        <v>13.2</v>
      </c>
      <c r="J12" s="18">
        <v>15.82</v>
      </c>
      <c r="K12" s="18">
        <v>67</v>
      </c>
      <c r="L12" s="18">
        <v>80.4</v>
      </c>
      <c r="M12" s="18">
        <v>1.19</v>
      </c>
      <c r="N12" s="18">
        <v>1.43</v>
      </c>
      <c r="O12" s="7" t="s">
        <v>65</v>
      </c>
    </row>
    <row r="13" spans="1:17" ht="24.75" customHeight="1">
      <c r="A13" s="20" t="s">
        <v>14</v>
      </c>
      <c r="B13" s="44"/>
      <c r="C13" s="45"/>
      <c r="D13" s="45"/>
      <c r="E13" s="45">
        <f aca="true" t="shared" si="0" ref="E13:N13">SUM(E9:E12)</f>
        <v>9.34</v>
      </c>
      <c r="F13" s="45">
        <f t="shared" si="0"/>
        <v>10.5</v>
      </c>
      <c r="G13" s="45">
        <f t="shared" si="0"/>
        <v>16.65</v>
      </c>
      <c r="H13" s="45">
        <f t="shared" si="0"/>
        <v>22.05</v>
      </c>
      <c r="I13" s="46">
        <f t="shared" si="0"/>
        <v>30.749999999999996</v>
      </c>
      <c r="J13" s="45">
        <f t="shared" si="0"/>
        <v>34.62</v>
      </c>
      <c r="K13" s="45">
        <f t="shared" si="0"/>
        <v>313.88</v>
      </c>
      <c r="L13" s="45">
        <f t="shared" si="0"/>
        <v>368.72</v>
      </c>
      <c r="M13" s="45">
        <f t="shared" si="0"/>
        <v>2.95</v>
      </c>
      <c r="N13" s="45">
        <f t="shared" si="0"/>
        <v>4.07</v>
      </c>
      <c r="O13" s="40"/>
      <c r="P13" s="26"/>
      <c r="Q13" s="14"/>
    </row>
    <row r="14" spans="1:15" ht="23.25" customHeight="1">
      <c r="A14" s="20" t="s">
        <v>15</v>
      </c>
      <c r="B14" s="22" t="s">
        <v>27</v>
      </c>
      <c r="C14" s="18">
        <v>180</v>
      </c>
      <c r="D14" s="18">
        <v>180</v>
      </c>
      <c r="E14" s="18">
        <v>0.96</v>
      </c>
      <c r="F14" s="18">
        <v>0.96</v>
      </c>
      <c r="G14" s="18">
        <v>0</v>
      </c>
      <c r="H14" s="18">
        <v>0</v>
      </c>
      <c r="I14" s="18">
        <v>18.18</v>
      </c>
      <c r="J14" s="18">
        <v>18.18</v>
      </c>
      <c r="K14" s="18">
        <v>76</v>
      </c>
      <c r="L14" s="18">
        <v>76</v>
      </c>
      <c r="M14" s="18">
        <v>3.6</v>
      </c>
      <c r="N14" s="18">
        <v>3.6</v>
      </c>
      <c r="O14" s="18" t="s">
        <v>53</v>
      </c>
    </row>
    <row r="15" spans="1:17" ht="31.5" customHeight="1">
      <c r="A15" s="27" t="s">
        <v>16</v>
      </c>
      <c r="B15" s="44"/>
      <c r="C15" s="45">
        <v>465</v>
      </c>
      <c r="D15" s="45">
        <v>530</v>
      </c>
      <c r="E15" s="45">
        <f aca="true" t="shared" si="1" ref="E15:N15">SUM(E14:E14)</f>
        <v>0.96</v>
      </c>
      <c r="F15" s="45">
        <f t="shared" si="1"/>
        <v>0.96</v>
      </c>
      <c r="G15" s="45">
        <f t="shared" si="1"/>
        <v>0</v>
      </c>
      <c r="H15" s="45">
        <f t="shared" si="1"/>
        <v>0</v>
      </c>
      <c r="I15" s="45">
        <f t="shared" si="1"/>
        <v>18.18</v>
      </c>
      <c r="J15" s="45">
        <f t="shared" si="1"/>
        <v>18.18</v>
      </c>
      <c r="K15" s="45">
        <f t="shared" si="1"/>
        <v>76</v>
      </c>
      <c r="L15" s="45">
        <f t="shared" si="1"/>
        <v>76</v>
      </c>
      <c r="M15" s="45">
        <f t="shared" si="1"/>
        <v>3.6</v>
      </c>
      <c r="N15" s="45">
        <f t="shared" si="1"/>
        <v>3.6</v>
      </c>
      <c r="O15" s="39"/>
      <c r="P15" s="26"/>
      <c r="Q15" s="14"/>
    </row>
    <row r="16" spans="1:17" ht="47.25" customHeight="1">
      <c r="A16" s="20" t="s">
        <v>17</v>
      </c>
      <c r="B16" s="21" t="s">
        <v>205</v>
      </c>
      <c r="C16" s="18">
        <v>30</v>
      </c>
      <c r="D16" s="18">
        <v>45</v>
      </c>
      <c r="E16" s="18">
        <v>0.29</v>
      </c>
      <c r="F16" s="18">
        <v>0.43</v>
      </c>
      <c r="G16" s="18">
        <v>1.84</v>
      </c>
      <c r="H16" s="18">
        <v>2.76</v>
      </c>
      <c r="I16" s="18">
        <v>0.92</v>
      </c>
      <c r="J16" s="18">
        <v>1.38</v>
      </c>
      <c r="K16" s="18">
        <v>21.4</v>
      </c>
      <c r="L16" s="18">
        <v>32.1</v>
      </c>
      <c r="M16" s="18">
        <v>5.73</v>
      </c>
      <c r="N16" s="18">
        <v>8.6</v>
      </c>
      <c r="O16" s="18" t="s">
        <v>200</v>
      </c>
      <c r="P16" s="26"/>
      <c r="Q16" s="11"/>
    </row>
    <row r="17" spans="1:15" ht="30">
      <c r="A17" s="20"/>
      <c r="B17" s="21" t="s">
        <v>165</v>
      </c>
      <c r="C17" s="18">
        <v>150</v>
      </c>
      <c r="D17" s="18">
        <v>200</v>
      </c>
      <c r="E17" s="18">
        <v>1.5</v>
      </c>
      <c r="F17" s="18">
        <v>2</v>
      </c>
      <c r="G17" s="18">
        <v>1.8</v>
      </c>
      <c r="H17" s="18">
        <v>2.4</v>
      </c>
      <c r="I17" s="18">
        <v>12.9</v>
      </c>
      <c r="J17" s="18">
        <v>16.6</v>
      </c>
      <c r="K17" s="18">
        <v>47</v>
      </c>
      <c r="L17" s="18">
        <v>89</v>
      </c>
      <c r="M17" s="18">
        <v>4.95</v>
      </c>
      <c r="N17" s="18">
        <v>6.6</v>
      </c>
      <c r="O17" s="18" t="s">
        <v>166</v>
      </c>
    </row>
    <row r="18" spans="1:16" ht="30">
      <c r="A18" s="19"/>
      <c r="B18" s="21" t="s">
        <v>18</v>
      </c>
      <c r="C18" s="18">
        <v>60</v>
      </c>
      <c r="D18" s="18">
        <v>80</v>
      </c>
      <c r="E18" s="23">
        <v>6.19</v>
      </c>
      <c r="F18" s="18">
        <v>8.25</v>
      </c>
      <c r="G18" s="18">
        <v>3.58</v>
      </c>
      <c r="H18" s="18">
        <v>4.86</v>
      </c>
      <c r="I18" s="18">
        <v>22.6</v>
      </c>
      <c r="J18" s="18">
        <v>30.1</v>
      </c>
      <c r="K18" s="18">
        <v>86.2</v>
      </c>
      <c r="L18" s="18">
        <v>134</v>
      </c>
      <c r="M18" s="18">
        <v>0.3</v>
      </c>
      <c r="N18" s="18">
        <v>0.4</v>
      </c>
      <c r="O18" s="18" t="s">
        <v>67</v>
      </c>
      <c r="P18" s="9"/>
    </row>
    <row r="19" spans="1:15" s="14" customFormat="1" ht="33" customHeight="1">
      <c r="A19" s="6"/>
      <c r="B19" s="21" t="s">
        <v>212</v>
      </c>
      <c r="C19" s="18">
        <v>100</v>
      </c>
      <c r="D19" s="18">
        <v>150</v>
      </c>
      <c r="E19" s="18">
        <v>2.06</v>
      </c>
      <c r="F19" s="18">
        <v>3.09</v>
      </c>
      <c r="G19" s="18">
        <v>1.89</v>
      </c>
      <c r="H19" s="18">
        <v>2.8</v>
      </c>
      <c r="I19" s="18">
        <v>8.83</v>
      </c>
      <c r="J19" s="18">
        <v>13.2</v>
      </c>
      <c r="K19" s="18">
        <v>61</v>
      </c>
      <c r="L19" s="18">
        <v>92</v>
      </c>
      <c r="M19" s="18">
        <v>8.15</v>
      </c>
      <c r="N19" s="18">
        <v>12.2</v>
      </c>
      <c r="O19" s="7" t="s">
        <v>211</v>
      </c>
    </row>
    <row r="20" spans="1:17" ht="24.75" customHeight="1">
      <c r="A20" s="19"/>
      <c r="B20" s="41" t="s">
        <v>82</v>
      </c>
      <c r="C20" s="43">
        <v>150</v>
      </c>
      <c r="D20" s="43">
        <v>180</v>
      </c>
      <c r="E20" s="43">
        <v>0.12</v>
      </c>
      <c r="F20" s="43">
        <v>0.14</v>
      </c>
      <c r="G20" s="43">
        <v>0.12</v>
      </c>
      <c r="H20" s="43">
        <v>0.14</v>
      </c>
      <c r="I20" s="43">
        <v>12.91</v>
      </c>
      <c r="J20" s="43">
        <v>21.49</v>
      </c>
      <c r="K20" s="43">
        <v>63</v>
      </c>
      <c r="L20" s="43">
        <v>76</v>
      </c>
      <c r="M20" s="43">
        <v>1.29</v>
      </c>
      <c r="N20" s="43">
        <v>1.55</v>
      </c>
      <c r="O20" s="18" t="s">
        <v>63</v>
      </c>
      <c r="P20" s="26"/>
      <c r="Q20" s="14"/>
    </row>
    <row r="21" spans="1:16" ht="32.25" customHeight="1">
      <c r="A21" s="19"/>
      <c r="B21" s="22" t="s">
        <v>19</v>
      </c>
      <c r="C21" s="18">
        <v>20</v>
      </c>
      <c r="D21" s="18">
        <v>40</v>
      </c>
      <c r="E21" s="18">
        <v>1.58</v>
      </c>
      <c r="F21" s="18">
        <v>3.16</v>
      </c>
      <c r="G21" s="18">
        <v>0.2</v>
      </c>
      <c r="H21" s="18">
        <v>0.4</v>
      </c>
      <c r="I21" s="18">
        <v>9.66</v>
      </c>
      <c r="J21" s="18">
        <v>19.32</v>
      </c>
      <c r="K21" s="18">
        <v>47.3</v>
      </c>
      <c r="L21" s="18">
        <v>94.6</v>
      </c>
      <c r="M21" s="18">
        <v>0</v>
      </c>
      <c r="N21" s="18">
        <v>0</v>
      </c>
      <c r="O21" s="17" t="s">
        <v>69</v>
      </c>
      <c r="P21" s="9"/>
    </row>
    <row r="22" spans="1:16" ht="29.25" customHeight="1">
      <c r="A22" s="19"/>
      <c r="B22" s="22" t="s">
        <v>20</v>
      </c>
      <c r="C22" s="18">
        <v>30</v>
      </c>
      <c r="D22" s="18">
        <v>40</v>
      </c>
      <c r="E22" s="18">
        <v>1.65</v>
      </c>
      <c r="F22" s="18">
        <v>1.98</v>
      </c>
      <c r="G22" s="18">
        <v>0.3</v>
      </c>
      <c r="H22" s="18">
        <v>0.36</v>
      </c>
      <c r="I22" s="18">
        <v>8.35</v>
      </c>
      <c r="J22" s="18">
        <v>10.02</v>
      </c>
      <c r="K22" s="18">
        <v>43.4</v>
      </c>
      <c r="L22" s="18">
        <v>52.05</v>
      </c>
      <c r="M22" s="18">
        <v>0</v>
      </c>
      <c r="N22" s="18">
        <v>0</v>
      </c>
      <c r="O22" s="17" t="s">
        <v>69</v>
      </c>
      <c r="P22" s="9"/>
    </row>
    <row r="23" spans="1:17" ht="24.75" customHeight="1">
      <c r="A23" s="20" t="s">
        <v>21</v>
      </c>
      <c r="B23" s="44"/>
      <c r="C23" s="45">
        <f>SUM(C16:C22)</f>
        <v>540</v>
      </c>
      <c r="D23" s="45">
        <f>SUM(D16:D22)</f>
        <v>735</v>
      </c>
      <c r="E23" s="45">
        <f aca="true" t="shared" si="2" ref="E23:N23">SUM(E16:E22)</f>
        <v>13.39</v>
      </c>
      <c r="F23" s="45">
        <f t="shared" si="2"/>
        <v>19.05</v>
      </c>
      <c r="G23" s="45">
        <f t="shared" si="2"/>
        <v>9.73</v>
      </c>
      <c r="H23" s="45">
        <f t="shared" si="2"/>
        <v>13.72</v>
      </c>
      <c r="I23" s="45">
        <f t="shared" si="2"/>
        <v>76.16999999999999</v>
      </c>
      <c r="J23" s="47">
        <f>SUM(J16:J22)</f>
        <v>112.11</v>
      </c>
      <c r="K23" s="47">
        <f t="shared" si="2"/>
        <v>369.3</v>
      </c>
      <c r="L23" s="47">
        <f t="shared" si="2"/>
        <v>569.75</v>
      </c>
      <c r="M23" s="45">
        <f t="shared" si="2"/>
        <v>20.42</v>
      </c>
      <c r="N23" s="45">
        <f t="shared" si="2"/>
        <v>29.349999999999998</v>
      </c>
      <c r="O23" s="39"/>
      <c r="P23" s="26"/>
      <c r="Q23" s="14"/>
    </row>
    <row r="24" spans="1:15" s="26" customFormat="1" ht="45">
      <c r="A24" s="20" t="s">
        <v>22</v>
      </c>
      <c r="B24" s="21" t="s">
        <v>146</v>
      </c>
      <c r="C24" s="18" t="s">
        <v>138</v>
      </c>
      <c r="D24" s="18" t="s">
        <v>181</v>
      </c>
      <c r="E24" s="18">
        <v>9.3</v>
      </c>
      <c r="F24" s="18">
        <v>12.4</v>
      </c>
      <c r="G24" s="18">
        <v>6.33</v>
      </c>
      <c r="H24" s="18">
        <v>8.44</v>
      </c>
      <c r="I24" s="18">
        <v>6.45</v>
      </c>
      <c r="J24" s="18">
        <v>18.6</v>
      </c>
      <c r="K24" s="18">
        <v>119</v>
      </c>
      <c r="L24" s="18">
        <v>193</v>
      </c>
      <c r="M24" s="18">
        <v>0.13</v>
      </c>
      <c r="N24" s="18">
        <v>0.17</v>
      </c>
      <c r="O24" s="18" t="s">
        <v>119</v>
      </c>
    </row>
    <row r="25" spans="1:15" s="26" customFormat="1" ht="19.5" customHeight="1">
      <c r="A25" s="19"/>
      <c r="B25" s="22" t="s">
        <v>87</v>
      </c>
      <c r="C25" s="18">
        <v>150</v>
      </c>
      <c r="D25" s="18">
        <v>180</v>
      </c>
      <c r="E25" s="18">
        <v>4.35</v>
      </c>
      <c r="F25" s="18">
        <v>5.22</v>
      </c>
      <c r="G25" s="18">
        <v>3.45</v>
      </c>
      <c r="H25" s="18">
        <v>4.5</v>
      </c>
      <c r="I25" s="18">
        <v>6.16</v>
      </c>
      <c r="J25" s="18">
        <v>7.38</v>
      </c>
      <c r="K25" s="18">
        <v>76</v>
      </c>
      <c r="L25" s="18">
        <v>91</v>
      </c>
      <c r="M25" s="18">
        <v>1.2</v>
      </c>
      <c r="N25" s="18">
        <v>1.44</v>
      </c>
      <c r="O25" s="18" t="s">
        <v>57</v>
      </c>
    </row>
    <row r="26" spans="1:17" ht="18.75">
      <c r="A26" s="20" t="s">
        <v>23</v>
      </c>
      <c r="B26" s="44"/>
      <c r="C26" s="45">
        <v>220</v>
      </c>
      <c r="D26" s="45">
        <v>272</v>
      </c>
      <c r="E26" s="45">
        <f aca="true" t="shared" si="3" ref="E26:N26">SUM(E24:E25)</f>
        <v>13.65</v>
      </c>
      <c r="F26" s="45">
        <f t="shared" si="3"/>
        <v>17.62</v>
      </c>
      <c r="G26" s="45">
        <f t="shared" si="3"/>
        <v>9.780000000000001</v>
      </c>
      <c r="H26" s="45">
        <f t="shared" si="3"/>
        <v>12.94</v>
      </c>
      <c r="I26" s="45">
        <f t="shared" si="3"/>
        <v>12.61</v>
      </c>
      <c r="J26" s="45">
        <f t="shared" si="3"/>
        <v>25.98</v>
      </c>
      <c r="K26" s="45">
        <f t="shared" si="3"/>
        <v>195</v>
      </c>
      <c r="L26" s="45">
        <f t="shared" si="3"/>
        <v>284</v>
      </c>
      <c r="M26" s="45">
        <f t="shared" si="3"/>
        <v>1.33</v>
      </c>
      <c r="N26" s="45">
        <f t="shared" si="3"/>
        <v>1.6099999999999999</v>
      </c>
      <c r="O26" s="39"/>
      <c r="P26" s="26"/>
      <c r="Q26" s="14"/>
    </row>
    <row r="27" spans="1:17" ht="18" customHeight="1">
      <c r="A27" s="20" t="s">
        <v>24</v>
      </c>
      <c r="B27" s="44"/>
      <c r="C27" s="45"/>
      <c r="D27" s="45"/>
      <c r="E27" s="45">
        <f aca="true" t="shared" si="4" ref="E27:N27">E26+E23+E15+E13</f>
        <v>37.34</v>
      </c>
      <c r="F27" s="45">
        <f t="shared" si="4"/>
        <v>48.13</v>
      </c>
      <c r="G27" s="45">
        <f t="shared" si="4"/>
        <v>36.16</v>
      </c>
      <c r="H27" s="45">
        <f t="shared" si="4"/>
        <v>48.71</v>
      </c>
      <c r="I27" s="46">
        <f t="shared" si="4"/>
        <v>137.70999999999998</v>
      </c>
      <c r="J27" s="45">
        <f t="shared" si="4"/>
        <v>190.89000000000001</v>
      </c>
      <c r="K27" s="45">
        <f t="shared" si="4"/>
        <v>954.18</v>
      </c>
      <c r="L27" s="45">
        <f t="shared" si="4"/>
        <v>1298.47</v>
      </c>
      <c r="M27" s="45">
        <f t="shared" si="4"/>
        <v>28.3</v>
      </c>
      <c r="N27" s="45">
        <f t="shared" si="4"/>
        <v>38.629999999999995</v>
      </c>
      <c r="O27" s="40"/>
      <c r="P27" s="26"/>
      <c r="Q27" s="14"/>
    </row>
    <row r="28" spans="1:17" ht="15">
      <c r="A28" s="19"/>
      <c r="B28" s="2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6"/>
      <c r="Q28" s="14"/>
    </row>
    <row r="29" spans="2:16" ht="12.75">
      <c r="B29" t="s">
        <v>96</v>
      </c>
      <c r="E29">
        <v>36</v>
      </c>
      <c r="F29">
        <v>46</v>
      </c>
      <c r="G29">
        <v>40</v>
      </c>
      <c r="H29">
        <v>51</v>
      </c>
      <c r="I29">
        <v>141</v>
      </c>
      <c r="J29">
        <v>196</v>
      </c>
      <c r="K29">
        <v>975</v>
      </c>
      <c r="L29">
        <v>1350</v>
      </c>
      <c r="M29">
        <v>28</v>
      </c>
      <c r="N29">
        <v>32</v>
      </c>
      <c r="P29" s="10"/>
    </row>
    <row r="30" spans="2:14" ht="12.75">
      <c r="B30" t="s">
        <v>97</v>
      </c>
      <c r="E30">
        <f aca="true" t="shared" si="5" ref="E30:N30">E27-E29</f>
        <v>1.3400000000000034</v>
      </c>
      <c r="F30">
        <f t="shared" si="5"/>
        <v>2.1300000000000026</v>
      </c>
      <c r="G30">
        <f t="shared" si="5"/>
        <v>-3.8400000000000034</v>
      </c>
      <c r="H30">
        <f t="shared" si="5"/>
        <v>-2.289999999999999</v>
      </c>
      <c r="I30" s="59">
        <f t="shared" si="5"/>
        <v>-3.2900000000000205</v>
      </c>
      <c r="J30">
        <f t="shared" si="5"/>
        <v>-5.109999999999985</v>
      </c>
      <c r="K30">
        <f t="shared" si="5"/>
        <v>-20.82000000000005</v>
      </c>
      <c r="L30">
        <f t="shared" si="5"/>
        <v>-51.52999999999997</v>
      </c>
      <c r="M30">
        <f t="shared" si="5"/>
        <v>0.3000000000000007</v>
      </c>
      <c r="N30">
        <f t="shared" si="5"/>
        <v>6.6299999999999955</v>
      </c>
    </row>
  </sheetData>
  <sheetProtection/>
  <mergeCells count="7">
    <mergeCell ref="C5:D5"/>
    <mergeCell ref="E5:J5"/>
    <mergeCell ref="K5:L5"/>
    <mergeCell ref="M5:N5"/>
    <mergeCell ref="E6:F6"/>
    <mergeCell ref="G6:H6"/>
    <mergeCell ref="I6:J6"/>
  </mergeCells>
  <printOptions/>
  <pageMargins left="0.5905511811023623" right="0.1968503937007874" top="0.1968503937007874" bottom="0.1968503937007874" header="0.31496062992125984" footer="0.31496062992125984"/>
  <pageSetup fitToHeight="26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R52"/>
  <sheetViews>
    <sheetView zoomScalePageLayoutView="0" workbookViewId="0" topLeftCell="A29">
      <selection activeCell="B27" sqref="B27:P53"/>
    </sheetView>
  </sheetViews>
  <sheetFormatPr defaultColWidth="9.00390625" defaultRowHeight="12.75"/>
  <cols>
    <col min="2" max="2" width="11.00390625" style="0" customWidth="1"/>
    <col min="3" max="3" width="11.875" style="0" customWidth="1"/>
    <col min="5" max="5" width="6.00390625" style="0" customWidth="1"/>
    <col min="10" max="10" width="9.625" style="0" bestFit="1" customWidth="1"/>
    <col min="13" max="13" width="10.375" style="0" customWidth="1"/>
  </cols>
  <sheetData>
    <row r="3" spans="2:16" ht="51" customHeight="1">
      <c r="B3" s="89"/>
      <c r="C3" s="90"/>
      <c r="D3" s="90"/>
      <c r="E3" s="91"/>
      <c r="F3" s="69" t="s">
        <v>8</v>
      </c>
      <c r="G3" s="71"/>
      <c r="H3" s="71"/>
      <c r="I3" s="71"/>
      <c r="J3" s="71"/>
      <c r="K3" s="70"/>
      <c r="L3" s="72" t="s">
        <v>9</v>
      </c>
      <c r="M3" s="73"/>
      <c r="N3" s="69" t="s">
        <v>10</v>
      </c>
      <c r="O3" s="70"/>
      <c r="P3" s="17" t="s">
        <v>11</v>
      </c>
    </row>
    <row r="4" spans="2:16" ht="15">
      <c r="B4" s="92"/>
      <c r="C4" s="93"/>
      <c r="D4" s="93"/>
      <c r="E4" s="94"/>
      <c r="F4" s="69" t="s">
        <v>5</v>
      </c>
      <c r="G4" s="70"/>
      <c r="H4" s="69" t="s">
        <v>6</v>
      </c>
      <c r="I4" s="70"/>
      <c r="J4" s="69" t="s">
        <v>7</v>
      </c>
      <c r="K4" s="70"/>
      <c r="L4" s="17"/>
      <c r="M4" s="17"/>
      <c r="N4" s="18"/>
      <c r="O4" s="18"/>
      <c r="P4" s="17"/>
    </row>
    <row r="5" spans="2:16" ht="15">
      <c r="B5" s="95"/>
      <c r="C5" s="96"/>
      <c r="D5" s="96"/>
      <c r="E5" s="97"/>
      <c r="F5" s="18" t="s">
        <v>3</v>
      </c>
      <c r="G5" s="18" t="s">
        <v>4</v>
      </c>
      <c r="H5" s="18" t="s">
        <v>3</v>
      </c>
      <c r="I5" s="18" t="s">
        <v>4</v>
      </c>
      <c r="J5" s="18" t="s">
        <v>3</v>
      </c>
      <c r="K5" s="18" t="s">
        <v>4</v>
      </c>
      <c r="L5" s="18" t="s">
        <v>3</v>
      </c>
      <c r="M5" s="18" t="s">
        <v>4</v>
      </c>
      <c r="N5" s="18" t="s">
        <v>3</v>
      </c>
      <c r="O5" s="18" t="s">
        <v>4</v>
      </c>
      <c r="P5" s="18"/>
    </row>
    <row r="6" spans="2:18" ht="31.5" customHeight="1">
      <c r="B6" s="84" t="s">
        <v>149</v>
      </c>
      <c r="C6" s="85"/>
      <c r="D6" s="85"/>
      <c r="E6" s="86"/>
      <c r="F6" s="23" t="e">
        <f>'день 1'!#REF!+'День 2'!#REF!+'день 3'!#REF!+'день 4'!#REF!+день5!E23+'день 6'!#REF!+'день 7'!#REF!+'день 8'!#REF!+'день 9'!#REF!+'день 10'!#REF!</f>
        <v>#REF!</v>
      </c>
      <c r="G6" s="18" t="e">
        <f>'день 1'!#REF!+'День 2'!#REF!+'день 3'!#REF!+'день 4'!#REF!+день5!F23+'день 6'!#REF!+'день 7'!#REF!+'день 8'!#REF!+'день 9'!#REF!+'день 10'!#REF!</f>
        <v>#REF!</v>
      </c>
      <c r="H6" s="18" t="e">
        <f>'день 1'!#REF!+'День 2'!#REF!+'день 3'!#REF!+'день 4'!#REF!+день5!G23+'день 6'!#REF!+'день 7'!#REF!+'день 8'!#REF!+'день 9'!#REF!+'день 10'!#REF!</f>
        <v>#REF!</v>
      </c>
      <c r="I6" s="18" t="e">
        <f>'день 1'!#REF!+'День 2'!#REF!+'день 3'!#REF!+'день 4'!#REF!+день5!H23+'день 6'!#REF!+'день 7'!#REF!+'день 8'!#REF!+'день 9'!#REF!+'день 10'!#REF!</f>
        <v>#REF!</v>
      </c>
      <c r="J6" s="23" t="e">
        <f>'день 1'!#REF!+'День 2'!#REF!+'день 3'!#REF!+'день 4'!#REF!+день5!I23+'день 6'!#REF!+'день 7'!#REF!+'день 8'!#REF!+'день 9'!#REF!+'день 10'!#REF!</f>
        <v>#REF!</v>
      </c>
      <c r="K6" s="18" t="e">
        <f>'день 1'!#REF!+'День 2'!#REF!+'день 3'!#REF!+'день 4'!#REF!+день5!J23+'день 6'!#REF!+'день 7'!#REF!+'день 8'!#REF!+'день 9'!#REF!+'день 10'!#REF!</f>
        <v>#REF!</v>
      </c>
      <c r="L6" s="18" t="e">
        <f>'день 1'!#REF!+'День 2'!#REF!+'день 3'!#REF!+'день 4'!#REF!+день5!K23+'день 6'!#REF!+'день 7'!#REF!+'день 8'!#REF!+'день 9'!#REF!+'день 10'!#REF!</f>
        <v>#REF!</v>
      </c>
      <c r="M6" s="18" t="e">
        <f>'день 1'!#REF!+'День 2'!#REF!+'день 3'!#REF!+'день 4'!#REF!+день5!L23+'день 6'!#REF!+'день 7'!#REF!+'день 8'!#REF!+'день 9'!#REF!+'день 10'!#REF!</f>
        <v>#REF!</v>
      </c>
      <c r="N6" s="18" t="e">
        <f>'день 1'!#REF!+'День 2'!#REF!+'день 3'!#REF!+'день 4'!#REF!+день5!M23+'день 6'!#REF!+'день 7'!#REF!+'день 8'!#REF!+'день 9'!#REF!+'день 10'!#REF!</f>
        <v>#REF!</v>
      </c>
      <c r="O6" s="18" t="e">
        <f>'день 1'!#REF!+'День 2'!#REF!+'день 3'!#REF!+'день 4'!#REF!+день5!N23+'день 6'!#REF!+'день 7'!#REF!+'день 8'!#REF!+'день 9'!#REF!+'день 10'!#REF!</f>
        <v>#REF!</v>
      </c>
      <c r="P6" s="17"/>
      <c r="Q6" s="4"/>
      <c r="R6" s="11"/>
    </row>
    <row r="7" spans="2:16" ht="37.5" customHeight="1">
      <c r="B7" s="84" t="s">
        <v>46</v>
      </c>
      <c r="C7" s="85"/>
      <c r="D7" s="85"/>
      <c r="E7" s="86"/>
      <c r="F7" s="23" t="e">
        <f aca="true" t="shared" si="0" ref="F7:O7">F6/10</f>
        <v>#REF!</v>
      </c>
      <c r="G7" s="18" t="e">
        <f t="shared" si="0"/>
        <v>#REF!</v>
      </c>
      <c r="H7" s="18" t="e">
        <f t="shared" si="0"/>
        <v>#REF!</v>
      </c>
      <c r="I7" s="18" t="e">
        <f t="shared" si="0"/>
        <v>#REF!</v>
      </c>
      <c r="J7" s="23" t="e">
        <f t="shared" si="0"/>
        <v>#REF!</v>
      </c>
      <c r="K7" s="18" t="e">
        <f t="shared" si="0"/>
        <v>#REF!</v>
      </c>
      <c r="L7" s="18" t="e">
        <f t="shared" si="0"/>
        <v>#REF!</v>
      </c>
      <c r="M7" s="18" t="e">
        <f t="shared" si="0"/>
        <v>#REF!</v>
      </c>
      <c r="N7" s="18" t="e">
        <f t="shared" si="0"/>
        <v>#REF!</v>
      </c>
      <c r="O7" s="18" t="e">
        <f t="shared" si="0"/>
        <v>#REF!</v>
      </c>
      <c r="P7" s="18"/>
    </row>
    <row r="8" spans="3:17" ht="12.75">
      <c r="C8" t="s">
        <v>96</v>
      </c>
      <c r="F8">
        <v>36</v>
      </c>
      <c r="G8">
        <v>46</v>
      </c>
      <c r="H8">
        <v>40</v>
      </c>
      <c r="I8">
        <v>51</v>
      </c>
      <c r="J8">
        <v>141</v>
      </c>
      <c r="K8">
        <v>196</v>
      </c>
      <c r="L8">
        <v>975</v>
      </c>
      <c r="M8">
        <v>1350</v>
      </c>
      <c r="N8">
        <v>28</v>
      </c>
      <c r="O8">
        <v>32</v>
      </c>
      <c r="Q8" s="10"/>
    </row>
    <row r="9" spans="3:11" ht="12.75">
      <c r="C9" t="s">
        <v>184</v>
      </c>
      <c r="F9">
        <v>1</v>
      </c>
      <c r="G9">
        <v>1</v>
      </c>
      <c r="H9">
        <v>1</v>
      </c>
      <c r="I9">
        <v>1</v>
      </c>
      <c r="J9">
        <v>4</v>
      </c>
      <c r="K9">
        <v>4</v>
      </c>
    </row>
    <row r="10" ht="12.75">
      <c r="P10" t="s">
        <v>183</v>
      </c>
    </row>
    <row r="12" s="31" customFormat="1" ht="15.75">
      <c r="D12" s="31" t="s">
        <v>185</v>
      </c>
    </row>
    <row r="13" spans="2:15" ht="1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2:15" ht="33.75" customHeight="1">
      <c r="B14" s="26"/>
      <c r="C14" s="87" t="s">
        <v>161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 ht="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2:15" ht="24.75" customHeight="1">
      <c r="B16" s="26"/>
      <c r="C16" s="26" t="s">
        <v>159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8" ht="18.75">
      <c r="C18" s="58" t="s">
        <v>155</v>
      </c>
    </row>
    <row r="19" spans="3:8" ht="18.75">
      <c r="C19" s="58"/>
      <c r="H19" s="48"/>
    </row>
    <row r="20" spans="3:16" ht="34.5" customHeight="1">
      <c r="C20" s="88" t="s">
        <v>156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ht="18.75">
      <c r="C21" s="58"/>
    </row>
    <row r="22" ht="18.75">
      <c r="C22" s="58" t="s">
        <v>157</v>
      </c>
    </row>
    <row r="23" ht="18.75">
      <c r="C23" s="58"/>
    </row>
    <row r="24" ht="18.75">
      <c r="C24" s="58" t="s">
        <v>158</v>
      </c>
    </row>
    <row r="25" ht="18.75">
      <c r="C25" s="58"/>
    </row>
    <row r="26" ht="18.75">
      <c r="C26" s="58"/>
    </row>
    <row r="27" ht="18">
      <c r="G27" s="61" t="s">
        <v>203</v>
      </c>
    </row>
    <row r="31" spans="2:16" ht="51" customHeight="1">
      <c r="B31" s="89"/>
      <c r="C31" s="90"/>
      <c r="D31" s="90"/>
      <c r="E31" s="91"/>
      <c r="F31" s="69" t="s">
        <v>8</v>
      </c>
      <c r="G31" s="71"/>
      <c r="H31" s="71"/>
      <c r="I31" s="71"/>
      <c r="J31" s="71"/>
      <c r="K31" s="70"/>
      <c r="L31" s="72" t="s">
        <v>9</v>
      </c>
      <c r="M31" s="73"/>
      <c r="N31" s="69" t="s">
        <v>10</v>
      </c>
      <c r="O31" s="70"/>
      <c r="P31" s="17" t="s">
        <v>11</v>
      </c>
    </row>
    <row r="32" spans="2:16" ht="15">
      <c r="B32" s="92"/>
      <c r="C32" s="93"/>
      <c r="D32" s="93"/>
      <c r="E32" s="94"/>
      <c r="F32" s="69" t="s">
        <v>5</v>
      </c>
      <c r="G32" s="70"/>
      <c r="H32" s="69" t="s">
        <v>6</v>
      </c>
      <c r="I32" s="70"/>
      <c r="J32" s="69" t="s">
        <v>7</v>
      </c>
      <c r="K32" s="70"/>
      <c r="L32" s="17"/>
      <c r="M32" s="17"/>
      <c r="N32" s="18"/>
      <c r="O32" s="18"/>
      <c r="P32" s="17"/>
    </row>
    <row r="33" spans="2:16" ht="15">
      <c r="B33" s="95"/>
      <c r="C33" s="96"/>
      <c r="D33" s="96"/>
      <c r="E33" s="97"/>
      <c r="F33" s="18" t="s">
        <v>3</v>
      </c>
      <c r="G33" s="18" t="s">
        <v>4</v>
      </c>
      <c r="H33" s="18" t="s">
        <v>3</v>
      </c>
      <c r="I33" s="18" t="s">
        <v>4</v>
      </c>
      <c r="J33" s="18" t="s">
        <v>3</v>
      </c>
      <c r="K33" s="18" t="s">
        <v>4</v>
      </c>
      <c r="L33" s="18" t="s">
        <v>3</v>
      </c>
      <c r="M33" s="18" t="s">
        <v>4</v>
      </c>
      <c r="N33" s="18" t="s">
        <v>3</v>
      </c>
      <c r="O33" s="18" t="s">
        <v>4</v>
      </c>
      <c r="P33" s="18"/>
    </row>
    <row r="34" spans="2:18" ht="31.5" customHeight="1">
      <c r="B34" s="84" t="s">
        <v>149</v>
      </c>
      <c r="C34" s="85"/>
      <c r="D34" s="85"/>
      <c r="E34" s="86"/>
      <c r="F34" s="30">
        <f>'день 10'!E27+'день 9'!E28+'день 8'!E28+'день 7'!E27+'день 6'!E27+день5!E52+'день 4'!E29+'день 3'!E28+'День 2'!E24+'день 1'!E33</f>
        <v>365.7</v>
      </c>
      <c r="G34" s="25">
        <f>'день 10'!F27+'день 9'!F28+'день 8'!F28+'день 7'!F27+'день 6'!F27+день5!F52+'день 4'!F29+'день 3'!F28+'День 2'!F24+'день 1'!F33</f>
        <v>471.33</v>
      </c>
      <c r="H34" s="25">
        <f>'день 10'!G27+'день 9'!G28+'день 8'!G28+'день 7'!G27+'день 6'!G27+день5!G52+'день 4'!G29+'день 3'!G28+'День 2'!G24+'день 1'!G33</f>
        <v>378.15999999999997</v>
      </c>
      <c r="I34" s="25">
        <f>'день 10'!H27+'день 9'!H28+'день 8'!H28+'день 7'!H27+'день 6'!H27+день5!H52+'день 4'!H29+'день 3'!H28+'День 2'!H24+'день 1'!H33</f>
        <v>493.5400000000001</v>
      </c>
      <c r="J34" s="30">
        <f>'день 10'!I27+'день 9'!I28+'день 8'!I28+'день 7'!I27+'день 6'!I27+день5!I52+'день 4'!I29+'день 3'!I28+'День 2'!I24+'день 1'!I33</f>
        <v>1403.82</v>
      </c>
      <c r="K34" s="25">
        <f>'день 10'!J27+'день 9'!J28+'день 8'!J28+'день 7'!J27+'день 6'!J27+день5!J52+'день 4'!J29+'день 3'!J28+'День 2'!J24+'день 1'!J33</f>
        <v>1914.1499999999999</v>
      </c>
      <c r="L34" s="25">
        <f>'день 10'!K27+'день 9'!K28+'день 8'!K28+'день 7'!K27+'день 6'!K27+день5!K52+'день 4'!K29+'день 3'!K28+'День 2'!K24+'день 1'!K33</f>
        <v>9810.179999999998</v>
      </c>
      <c r="M34" s="25">
        <f>'день 10'!L27+'день 9'!L28+'день 8'!L28+'день 7'!L27+'день 6'!L27+день5!L52+'день 4'!L29+'день 3'!L28+'День 2'!L24+'день 1'!L33</f>
        <v>13211.179999999998</v>
      </c>
      <c r="N34" s="25">
        <f>'день 10'!M27+'день 9'!M28+'день 8'!M28+'день 7'!M27+'день 6'!M27+день5!M52+'день 4'!M29+'день 3'!M28+'День 2'!M24+'день 1'!M33</f>
        <v>228.31999999999996</v>
      </c>
      <c r="O34" s="30">
        <f>'день 10'!N27+'день 9'!N28+'день 8'!N28+'день 7'!N27+'день 6'!N27+день5!N52+'день 4'!N29+'день 3'!N28+'День 2'!N24+'день 1'!N33</f>
        <v>402.91</v>
      </c>
      <c r="P34" s="17"/>
      <c r="Q34" s="4"/>
      <c r="R34" s="11"/>
    </row>
    <row r="35" spans="2:16" ht="37.5" customHeight="1">
      <c r="B35" s="84" t="s">
        <v>46</v>
      </c>
      <c r="C35" s="85"/>
      <c r="D35" s="85"/>
      <c r="E35" s="86"/>
      <c r="F35" s="30">
        <f aca="true" t="shared" si="1" ref="F35:M35">F34/10</f>
        <v>36.57</v>
      </c>
      <c r="G35" s="63">
        <f t="shared" si="1"/>
        <v>47.132999999999996</v>
      </c>
      <c r="H35" s="30">
        <f t="shared" si="1"/>
        <v>37.815999999999995</v>
      </c>
      <c r="I35" s="30">
        <f t="shared" si="1"/>
        <v>49.354000000000006</v>
      </c>
      <c r="J35" s="30">
        <f t="shared" si="1"/>
        <v>140.382</v>
      </c>
      <c r="K35" s="30">
        <f t="shared" si="1"/>
        <v>191.415</v>
      </c>
      <c r="L35" s="30">
        <f t="shared" si="1"/>
        <v>981.0179999999998</v>
      </c>
      <c r="M35" s="25">
        <f t="shared" si="1"/>
        <v>1321.118</v>
      </c>
      <c r="N35" s="25">
        <f>N34/10</f>
        <v>22.831999999999997</v>
      </c>
      <c r="O35" s="30">
        <f>O34/10</f>
        <v>40.291000000000004</v>
      </c>
      <c r="P35" s="18"/>
    </row>
    <row r="36" spans="3:17" ht="12.75">
      <c r="C36" t="s">
        <v>96</v>
      </c>
      <c r="F36">
        <v>36</v>
      </c>
      <c r="G36">
        <v>46</v>
      </c>
      <c r="H36">
        <v>40</v>
      </c>
      <c r="I36">
        <v>51</v>
      </c>
      <c r="J36">
        <v>141</v>
      </c>
      <c r="K36">
        <v>196</v>
      </c>
      <c r="L36">
        <v>975</v>
      </c>
      <c r="M36">
        <v>1350</v>
      </c>
      <c r="N36">
        <v>28</v>
      </c>
      <c r="O36">
        <v>32</v>
      </c>
      <c r="Q36" s="10"/>
    </row>
    <row r="37" spans="3:11" ht="12.75">
      <c r="C37" t="s">
        <v>184</v>
      </c>
      <c r="F37">
        <v>1</v>
      </c>
      <c r="G37">
        <v>1</v>
      </c>
      <c r="H37">
        <v>1</v>
      </c>
      <c r="I37">
        <v>1</v>
      </c>
      <c r="J37">
        <v>4</v>
      </c>
      <c r="K37">
        <v>4</v>
      </c>
    </row>
    <row r="38" ht="12.75">
      <c r="P38" t="s">
        <v>183</v>
      </c>
    </row>
    <row r="40" s="31" customFormat="1" ht="15.75">
      <c r="D40" s="31" t="s">
        <v>185</v>
      </c>
    </row>
    <row r="41" spans="2:15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2:15" ht="33.75" customHeight="1">
      <c r="B42" s="26"/>
      <c r="C42" s="87" t="s">
        <v>161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2:15" ht="24.75" customHeight="1">
      <c r="B44" s="26"/>
      <c r="C44" s="26" t="s">
        <v>159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6" ht="18.75">
      <c r="C46" s="58" t="s">
        <v>155</v>
      </c>
    </row>
    <row r="47" spans="3:8" ht="18.75">
      <c r="C47" s="58"/>
      <c r="H47" s="48"/>
    </row>
    <row r="48" spans="3:16" ht="34.5" customHeight="1">
      <c r="C48" s="88" t="s">
        <v>156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ht="18.75">
      <c r="C49" s="58"/>
    </row>
    <row r="50" ht="18.75">
      <c r="C50" s="58" t="s">
        <v>157</v>
      </c>
    </row>
    <row r="51" ht="18.75">
      <c r="C51" s="58"/>
    </row>
    <row r="52" ht="18.75">
      <c r="C52" s="58" t="s">
        <v>158</v>
      </c>
    </row>
  </sheetData>
  <sheetProtection/>
  <mergeCells count="22">
    <mergeCell ref="C42:O42"/>
    <mergeCell ref="C48:P48"/>
    <mergeCell ref="B3:E5"/>
    <mergeCell ref="F4:G4"/>
    <mergeCell ref="H32:I32"/>
    <mergeCell ref="J32:K32"/>
    <mergeCell ref="N3:O3"/>
    <mergeCell ref="J4:K4"/>
    <mergeCell ref="H4:I4"/>
    <mergeCell ref="B31:E33"/>
    <mergeCell ref="F3:K3"/>
    <mergeCell ref="L3:M3"/>
    <mergeCell ref="C14:O14"/>
    <mergeCell ref="C20:P20"/>
    <mergeCell ref="B6:E6"/>
    <mergeCell ref="B7:E7"/>
    <mergeCell ref="B34:E34"/>
    <mergeCell ref="B35:E35"/>
    <mergeCell ref="F31:K31"/>
    <mergeCell ref="L31:M31"/>
    <mergeCell ref="N31:O31"/>
    <mergeCell ref="F32:G32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:O31"/>
    </sheetView>
  </sheetViews>
  <sheetFormatPr defaultColWidth="9.00390625" defaultRowHeight="12.75"/>
  <cols>
    <col min="1" max="1" width="12.75390625" style="0" customWidth="1"/>
    <col min="2" max="2" width="29.00390625" style="0" customWidth="1"/>
    <col min="3" max="3" width="10.75390625" style="0" bestFit="1" customWidth="1"/>
    <col min="4" max="4" width="9.875" style="0" customWidth="1"/>
    <col min="6" max="6" width="10.875" style="0" bestFit="1" customWidth="1"/>
    <col min="15" max="15" width="12.25390625" style="0" customWidth="1"/>
  </cols>
  <sheetData>
    <row r="1" ht="12.75">
      <c r="B1" s="52" t="s">
        <v>203</v>
      </c>
    </row>
    <row r="3" spans="1:15" ht="15">
      <c r="A3" s="64" t="s">
        <v>0</v>
      </c>
      <c r="B3" s="65" t="s">
        <v>1</v>
      </c>
      <c r="C3" s="66" t="s">
        <v>2</v>
      </c>
      <c r="D3" s="66"/>
      <c r="E3" s="66" t="s">
        <v>8</v>
      </c>
      <c r="F3" s="66"/>
      <c r="G3" s="66"/>
      <c r="H3" s="66"/>
      <c r="I3" s="66"/>
      <c r="J3" s="66"/>
      <c r="K3" s="65" t="s">
        <v>9</v>
      </c>
      <c r="L3" s="65"/>
      <c r="M3" s="66" t="s">
        <v>10</v>
      </c>
      <c r="N3" s="66"/>
      <c r="O3" s="65" t="s">
        <v>11</v>
      </c>
    </row>
    <row r="4" spans="1:15" ht="15">
      <c r="A4" s="64"/>
      <c r="B4" s="65"/>
      <c r="C4" s="66"/>
      <c r="D4" s="66"/>
      <c r="E4" s="66" t="s">
        <v>5</v>
      </c>
      <c r="F4" s="66"/>
      <c r="G4" s="66" t="s">
        <v>6</v>
      </c>
      <c r="H4" s="66"/>
      <c r="I4" s="66" t="s">
        <v>7</v>
      </c>
      <c r="J4" s="66"/>
      <c r="K4" s="65"/>
      <c r="L4" s="65"/>
      <c r="M4" s="66"/>
      <c r="N4" s="66"/>
      <c r="O4" s="65"/>
    </row>
    <row r="5" spans="1:15" ht="15">
      <c r="A5" s="19"/>
      <c r="B5" s="18"/>
      <c r="C5" s="18" t="s">
        <v>3</v>
      </c>
      <c r="D5" s="18" t="s">
        <v>4</v>
      </c>
      <c r="E5" s="18" t="s">
        <v>3</v>
      </c>
      <c r="F5" s="18" t="s">
        <v>4</v>
      </c>
      <c r="G5" s="18" t="s">
        <v>3</v>
      </c>
      <c r="H5" s="18" t="s">
        <v>4</v>
      </c>
      <c r="I5" s="18" t="s">
        <v>3</v>
      </c>
      <c r="J5" s="18" t="s">
        <v>4</v>
      </c>
      <c r="K5" s="18" t="s">
        <v>3</v>
      </c>
      <c r="L5" s="18" t="s">
        <v>4</v>
      </c>
      <c r="M5" s="18" t="s">
        <v>3</v>
      </c>
      <c r="N5" s="18" t="s">
        <v>4</v>
      </c>
      <c r="O5" s="18"/>
    </row>
    <row r="6" spans="1:15" ht="15.75">
      <c r="A6" s="20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7" ht="45">
      <c r="A7" s="20" t="s">
        <v>13</v>
      </c>
      <c r="B7" s="21" t="s">
        <v>74</v>
      </c>
      <c r="C7" s="18">
        <v>155</v>
      </c>
      <c r="D7" s="18">
        <v>205</v>
      </c>
      <c r="E7" s="23">
        <v>3.4</v>
      </c>
      <c r="F7" s="18">
        <v>4.49</v>
      </c>
      <c r="G7" s="18">
        <v>4.96</v>
      </c>
      <c r="H7" s="18">
        <v>6.61</v>
      </c>
      <c r="I7" s="23">
        <v>18.94</v>
      </c>
      <c r="J7" s="18">
        <v>25.25</v>
      </c>
      <c r="K7" s="18">
        <v>111</v>
      </c>
      <c r="L7" s="18">
        <v>168</v>
      </c>
      <c r="M7" s="18">
        <v>1.09</v>
      </c>
      <c r="N7" s="18">
        <v>1.46</v>
      </c>
      <c r="O7" s="17" t="s">
        <v>76</v>
      </c>
      <c r="P7" s="4"/>
      <c r="Q7" s="11"/>
    </row>
    <row r="8" spans="1:15" ht="30">
      <c r="A8" s="19"/>
      <c r="B8" s="21" t="s">
        <v>73</v>
      </c>
      <c r="C8" s="50" t="s">
        <v>114</v>
      </c>
      <c r="D8" s="50" t="s">
        <v>114</v>
      </c>
      <c r="E8" s="18">
        <v>2.45</v>
      </c>
      <c r="F8" s="18">
        <v>2.45</v>
      </c>
      <c r="G8" s="18">
        <v>7.55</v>
      </c>
      <c r="H8" s="18">
        <v>7.55</v>
      </c>
      <c r="I8" s="18">
        <v>14.62</v>
      </c>
      <c r="J8" s="18">
        <v>14.62</v>
      </c>
      <c r="K8" s="18">
        <v>99</v>
      </c>
      <c r="L8" s="18">
        <v>99</v>
      </c>
      <c r="M8" s="18">
        <v>0</v>
      </c>
      <c r="N8" s="18">
        <v>0</v>
      </c>
      <c r="O8" s="18" t="s">
        <v>75</v>
      </c>
    </row>
    <row r="9" spans="1:16" ht="35.25" customHeight="1">
      <c r="A9" s="19"/>
      <c r="B9" s="21" t="s">
        <v>112</v>
      </c>
      <c r="C9" s="18">
        <v>150</v>
      </c>
      <c r="D9" s="18">
        <v>180</v>
      </c>
      <c r="E9" s="18">
        <v>2.34</v>
      </c>
      <c r="F9" s="18">
        <v>2.8</v>
      </c>
      <c r="G9" s="18">
        <v>2</v>
      </c>
      <c r="H9" s="18">
        <v>2.41</v>
      </c>
      <c r="I9" s="18">
        <v>6.2</v>
      </c>
      <c r="J9" s="18">
        <v>7.44</v>
      </c>
      <c r="K9" s="18">
        <v>70</v>
      </c>
      <c r="L9" s="18">
        <v>84</v>
      </c>
      <c r="M9" s="18">
        <v>0.97</v>
      </c>
      <c r="N9" s="18">
        <v>1.17</v>
      </c>
      <c r="O9" s="18" t="s">
        <v>111</v>
      </c>
      <c r="P9" s="9"/>
    </row>
    <row r="10" spans="1:15" ht="22.5" customHeight="1">
      <c r="A10" s="20" t="s">
        <v>14</v>
      </c>
      <c r="B10" s="24"/>
      <c r="C10" s="25"/>
      <c r="D10" s="25"/>
      <c r="E10" s="30">
        <f aca="true" t="shared" si="0" ref="E10:N10">SUM(E7:E9)</f>
        <v>8.19</v>
      </c>
      <c r="F10" s="25">
        <f t="shared" si="0"/>
        <v>9.74</v>
      </c>
      <c r="G10" s="25">
        <f t="shared" si="0"/>
        <v>14.51</v>
      </c>
      <c r="H10" s="25">
        <f t="shared" si="0"/>
        <v>16.57</v>
      </c>
      <c r="I10" s="30">
        <f t="shared" si="0"/>
        <v>39.760000000000005</v>
      </c>
      <c r="J10" s="25">
        <f t="shared" si="0"/>
        <v>47.309999999999995</v>
      </c>
      <c r="K10" s="25">
        <f t="shared" si="0"/>
        <v>280</v>
      </c>
      <c r="L10" s="25">
        <f t="shared" si="0"/>
        <v>351</v>
      </c>
      <c r="M10" s="25">
        <f t="shared" si="0"/>
        <v>2.06</v>
      </c>
      <c r="N10" s="25">
        <f t="shared" si="0"/>
        <v>2.63</v>
      </c>
      <c r="O10" s="25"/>
    </row>
    <row r="11" spans="1:15" ht="21" customHeight="1">
      <c r="A11" s="20" t="s">
        <v>15</v>
      </c>
      <c r="B11" s="22" t="s">
        <v>135</v>
      </c>
      <c r="C11" s="16">
        <v>55</v>
      </c>
      <c r="D11" s="16">
        <v>55</v>
      </c>
      <c r="E11" s="16">
        <v>0.83</v>
      </c>
      <c r="F11" s="16">
        <v>0.83</v>
      </c>
      <c r="G11" s="16">
        <v>0.28</v>
      </c>
      <c r="H11" s="16">
        <v>0.28</v>
      </c>
      <c r="I11" s="16">
        <v>11.55</v>
      </c>
      <c r="J11" s="16">
        <v>11.55</v>
      </c>
      <c r="K11" s="16">
        <v>53</v>
      </c>
      <c r="L11" s="16">
        <v>53</v>
      </c>
      <c r="M11" s="16">
        <v>5.5</v>
      </c>
      <c r="N11" s="16">
        <v>5.5</v>
      </c>
      <c r="O11" s="16" t="s">
        <v>49</v>
      </c>
    </row>
    <row r="12" spans="1:15" s="52" customFormat="1" ht="31.5">
      <c r="A12" s="27" t="s">
        <v>16</v>
      </c>
      <c r="B12" s="24"/>
      <c r="C12" s="25">
        <v>380</v>
      </c>
      <c r="D12" s="25">
        <v>460</v>
      </c>
      <c r="E12" s="25">
        <v>0.83</v>
      </c>
      <c r="F12" s="25">
        <v>0.83</v>
      </c>
      <c r="G12" s="25">
        <v>0.28</v>
      </c>
      <c r="H12" s="25">
        <v>0.28</v>
      </c>
      <c r="I12" s="25">
        <v>11.55</v>
      </c>
      <c r="J12" s="25">
        <v>11.55</v>
      </c>
      <c r="K12" s="25">
        <v>53</v>
      </c>
      <c r="L12" s="25">
        <v>53</v>
      </c>
      <c r="M12" s="25">
        <v>5.5</v>
      </c>
      <c r="N12" s="25">
        <v>5.5</v>
      </c>
      <c r="O12" s="25"/>
    </row>
    <row r="13" spans="1:15" ht="28.5" customHeight="1">
      <c r="A13" s="20" t="s">
        <v>17</v>
      </c>
      <c r="B13" s="21" t="s">
        <v>195</v>
      </c>
      <c r="C13" s="18">
        <v>30</v>
      </c>
      <c r="D13" s="18">
        <v>60</v>
      </c>
      <c r="E13" s="18">
        <v>0.23</v>
      </c>
      <c r="F13" s="18">
        <v>0.46</v>
      </c>
      <c r="G13" s="18">
        <v>1.8</v>
      </c>
      <c r="H13" s="18">
        <v>3.6</v>
      </c>
      <c r="I13" s="18">
        <v>0.71</v>
      </c>
      <c r="J13" s="18">
        <v>1.42</v>
      </c>
      <c r="K13" s="18">
        <v>20.19</v>
      </c>
      <c r="L13" s="18">
        <v>40.38</v>
      </c>
      <c r="M13" s="18">
        <v>2.85</v>
      </c>
      <c r="N13" s="18">
        <v>5.7</v>
      </c>
      <c r="O13" s="18" t="s">
        <v>196</v>
      </c>
    </row>
    <row r="14" spans="1:15" ht="33" customHeight="1">
      <c r="A14" s="20"/>
      <c r="B14" s="21" t="s">
        <v>106</v>
      </c>
      <c r="C14" s="18" t="s">
        <v>186</v>
      </c>
      <c r="D14" s="18" t="s">
        <v>187</v>
      </c>
      <c r="E14" s="18">
        <v>5.28</v>
      </c>
      <c r="F14" s="23">
        <v>6.6</v>
      </c>
      <c r="G14" s="18">
        <v>5.45</v>
      </c>
      <c r="H14" s="18">
        <v>7.17</v>
      </c>
      <c r="I14" s="18">
        <v>8.09</v>
      </c>
      <c r="J14" s="18">
        <v>10.11</v>
      </c>
      <c r="K14" s="18">
        <v>72</v>
      </c>
      <c r="L14" s="18">
        <v>106</v>
      </c>
      <c r="M14" s="18">
        <v>6.23</v>
      </c>
      <c r="N14" s="18">
        <v>8.28</v>
      </c>
      <c r="O14" s="18" t="s">
        <v>54</v>
      </c>
    </row>
    <row r="15" spans="1:15" ht="30">
      <c r="A15" s="19"/>
      <c r="B15" s="21" t="s">
        <v>31</v>
      </c>
      <c r="C15" s="18">
        <v>60</v>
      </c>
      <c r="D15" s="18">
        <v>80</v>
      </c>
      <c r="E15" s="18">
        <v>6.94</v>
      </c>
      <c r="F15" s="18">
        <v>8.1</v>
      </c>
      <c r="G15" s="18">
        <v>5.42</v>
      </c>
      <c r="H15" s="18">
        <v>6.32</v>
      </c>
      <c r="I15" s="18">
        <v>1.54</v>
      </c>
      <c r="J15" s="18">
        <v>1.8</v>
      </c>
      <c r="K15" s="18">
        <v>61</v>
      </c>
      <c r="L15" s="18">
        <v>95</v>
      </c>
      <c r="M15" s="18">
        <v>1.13</v>
      </c>
      <c r="N15" s="18">
        <v>1.3</v>
      </c>
      <c r="O15" s="18" t="s">
        <v>55</v>
      </c>
    </row>
    <row r="16" spans="1:15" ht="25.5" customHeight="1">
      <c r="A16" s="19"/>
      <c r="B16" s="22" t="s">
        <v>28</v>
      </c>
      <c r="C16" s="18">
        <v>100</v>
      </c>
      <c r="D16" s="18">
        <v>150</v>
      </c>
      <c r="E16" s="18">
        <v>2.04</v>
      </c>
      <c r="F16" s="18">
        <v>3.06</v>
      </c>
      <c r="G16" s="18">
        <v>3.2</v>
      </c>
      <c r="H16" s="18">
        <v>4.8</v>
      </c>
      <c r="I16" s="18">
        <v>13.63</v>
      </c>
      <c r="J16" s="18">
        <v>20.54</v>
      </c>
      <c r="K16" s="18">
        <v>92</v>
      </c>
      <c r="L16" s="18">
        <v>137</v>
      </c>
      <c r="M16" s="18">
        <v>6.1</v>
      </c>
      <c r="N16" s="18">
        <v>9.15</v>
      </c>
      <c r="O16" s="18" t="s">
        <v>56</v>
      </c>
    </row>
    <row r="17" spans="1:17" ht="36" customHeight="1">
      <c r="A17" s="19"/>
      <c r="B17" s="41" t="s">
        <v>29</v>
      </c>
      <c r="C17" s="43">
        <v>150</v>
      </c>
      <c r="D17" s="43">
        <v>180</v>
      </c>
      <c r="E17" s="43">
        <v>0.33</v>
      </c>
      <c r="F17" s="43">
        <v>0.4</v>
      </c>
      <c r="G17" s="43">
        <v>0.02</v>
      </c>
      <c r="H17" s="43">
        <v>0.02</v>
      </c>
      <c r="I17" s="43">
        <v>20.83</v>
      </c>
      <c r="J17" s="43">
        <v>24.99</v>
      </c>
      <c r="K17" s="43">
        <v>85</v>
      </c>
      <c r="L17" s="43">
        <v>102</v>
      </c>
      <c r="M17" s="43">
        <v>0.3</v>
      </c>
      <c r="N17" s="43">
        <v>0.36</v>
      </c>
      <c r="O17" s="18" t="s">
        <v>98</v>
      </c>
      <c r="P17" s="26"/>
      <c r="Q17" s="14"/>
    </row>
    <row r="18" spans="1:16" ht="30">
      <c r="A18" s="19"/>
      <c r="B18" s="22" t="s">
        <v>19</v>
      </c>
      <c r="C18" s="18">
        <v>20</v>
      </c>
      <c r="D18" s="18">
        <v>35</v>
      </c>
      <c r="E18" s="18">
        <v>1.58</v>
      </c>
      <c r="F18" s="18">
        <v>2.96</v>
      </c>
      <c r="G18" s="18">
        <v>0.2</v>
      </c>
      <c r="H18" s="18">
        <v>0.35</v>
      </c>
      <c r="I18" s="18">
        <v>9.66</v>
      </c>
      <c r="J18" s="18">
        <v>16.9</v>
      </c>
      <c r="K18" s="18">
        <v>47.3</v>
      </c>
      <c r="L18" s="18">
        <v>83</v>
      </c>
      <c r="M18" s="18">
        <v>0</v>
      </c>
      <c r="N18" s="18">
        <v>0</v>
      </c>
      <c r="O18" s="17" t="s">
        <v>69</v>
      </c>
      <c r="P18" s="9"/>
    </row>
    <row r="19" spans="1:16" ht="30">
      <c r="A19" s="19"/>
      <c r="B19" s="22" t="s">
        <v>20</v>
      </c>
      <c r="C19" s="18">
        <v>30</v>
      </c>
      <c r="D19" s="18">
        <v>40</v>
      </c>
      <c r="E19" s="18">
        <v>1.65</v>
      </c>
      <c r="F19" s="18">
        <v>1.98</v>
      </c>
      <c r="G19" s="18">
        <v>0.3</v>
      </c>
      <c r="H19" s="18">
        <v>0.36</v>
      </c>
      <c r="I19" s="18">
        <v>8.35</v>
      </c>
      <c r="J19" s="18">
        <v>10.02</v>
      </c>
      <c r="K19" s="18">
        <v>43.4</v>
      </c>
      <c r="L19" s="18">
        <v>52.05</v>
      </c>
      <c r="M19" s="18">
        <v>0</v>
      </c>
      <c r="N19" s="18">
        <v>0</v>
      </c>
      <c r="O19" s="17" t="s">
        <v>69</v>
      </c>
      <c r="P19" s="9"/>
    </row>
    <row r="20" spans="1:15" ht="15.75">
      <c r="A20" s="20" t="s">
        <v>21</v>
      </c>
      <c r="B20" s="24"/>
      <c r="C20" s="25">
        <v>554</v>
      </c>
      <c r="D20" s="25">
        <v>750</v>
      </c>
      <c r="E20" s="25">
        <f aca="true" t="shared" si="1" ref="E20:N20">SUM(E13:E19)</f>
        <v>18.05</v>
      </c>
      <c r="F20" s="25">
        <f t="shared" si="1"/>
        <v>23.56</v>
      </c>
      <c r="G20" s="25">
        <f t="shared" si="1"/>
        <v>16.39</v>
      </c>
      <c r="H20" s="25">
        <f t="shared" si="1"/>
        <v>22.62</v>
      </c>
      <c r="I20" s="25">
        <f t="shared" si="1"/>
        <v>62.809999999999995</v>
      </c>
      <c r="J20" s="49">
        <f t="shared" si="1"/>
        <v>85.77999999999999</v>
      </c>
      <c r="K20" s="49">
        <f t="shared" si="1"/>
        <v>420.89</v>
      </c>
      <c r="L20" s="49">
        <f t="shared" si="1"/>
        <v>615.43</v>
      </c>
      <c r="M20" s="25">
        <f t="shared" si="1"/>
        <v>16.610000000000003</v>
      </c>
      <c r="N20" s="25">
        <f t="shared" si="1"/>
        <v>24.79</v>
      </c>
      <c r="O20" s="18"/>
    </row>
    <row r="21" spans="1:16" ht="22.5" customHeight="1">
      <c r="A21" s="20" t="s">
        <v>22</v>
      </c>
      <c r="B21" s="22" t="s">
        <v>71</v>
      </c>
      <c r="C21" s="18">
        <v>55</v>
      </c>
      <c r="D21" s="18">
        <v>110</v>
      </c>
      <c r="E21" s="18">
        <v>2.59</v>
      </c>
      <c r="F21" s="18">
        <v>5.18</v>
      </c>
      <c r="G21" s="18">
        <v>1.88</v>
      </c>
      <c r="H21" s="18">
        <v>5.76</v>
      </c>
      <c r="I21" s="18">
        <v>13.93</v>
      </c>
      <c r="J21" s="18">
        <v>27.86</v>
      </c>
      <c r="K21" s="18">
        <v>115</v>
      </c>
      <c r="L21" s="18">
        <v>203</v>
      </c>
      <c r="M21" s="18">
        <v>0.01</v>
      </c>
      <c r="N21" s="18">
        <v>0.02</v>
      </c>
      <c r="O21" s="18" t="s">
        <v>72</v>
      </c>
      <c r="P21" s="9"/>
    </row>
    <row r="22" spans="1:15" s="26" customFormat="1" ht="15">
      <c r="A22" s="19"/>
      <c r="B22" s="22" t="s">
        <v>87</v>
      </c>
      <c r="C22" s="18">
        <v>150</v>
      </c>
      <c r="D22" s="18">
        <v>180</v>
      </c>
      <c r="E22" s="18">
        <v>4.35</v>
      </c>
      <c r="F22" s="18">
        <v>5.22</v>
      </c>
      <c r="G22" s="18">
        <v>3.45</v>
      </c>
      <c r="H22" s="18">
        <v>4.5</v>
      </c>
      <c r="I22" s="18">
        <v>6.16</v>
      </c>
      <c r="J22" s="18">
        <v>7.38</v>
      </c>
      <c r="K22" s="18">
        <v>76</v>
      </c>
      <c r="L22" s="18">
        <v>91</v>
      </c>
      <c r="M22" s="18">
        <v>1.2</v>
      </c>
      <c r="N22" s="18">
        <v>1.44</v>
      </c>
      <c r="O22" s="18" t="s">
        <v>57</v>
      </c>
    </row>
    <row r="23" spans="1:15" s="52" customFormat="1" ht="15.75">
      <c r="A23" s="20" t="s">
        <v>23</v>
      </c>
      <c r="B23" s="24"/>
      <c r="C23" s="25">
        <f>SUM(C7:C12)</f>
        <v>740</v>
      </c>
      <c r="D23" s="25">
        <f>SUM(D21:D22)</f>
        <v>290</v>
      </c>
      <c r="E23" s="30">
        <f>SUM(E21:E22)</f>
        <v>6.9399999999999995</v>
      </c>
      <c r="F23" s="25">
        <f aca="true" t="shared" si="2" ref="F23:N23">SUM(F21:F22)</f>
        <v>10.399999999999999</v>
      </c>
      <c r="G23" s="25">
        <f t="shared" si="2"/>
        <v>5.33</v>
      </c>
      <c r="H23" s="25">
        <f t="shared" si="2"/>
        <v>10.26</v>
      </c>
      <c r="I23" s="25">
        <f t="shared" si="2"/>
        <v>20.09</v>
      </c>
      <c r="J23" s="25">
        <f t="shared" si="2"/>
        <v>35.24</v>
      </c>
      <c r="K23" s="25">
        <f t="shared" si="2"/>
        <v>191</v>
      </c>
      <c r="L23" s="25">
        <f t="shared" si="2"/>
        <v>294</v>
      </c>
      <c r="M23" s="25">
        <f t="shared" si="2"/>
        <v>1.21</v>
      </c>
      <c r="N23" s="25">
        <f t="shared" si="2"/>
        <v>1.46</v>
      </c>
      <c r="O23" s="25"/>
    </row>
    <row r="24" spans="1:16" ht="15.75">
      <c r="A24" s="20" t="s">
        <v>24</v>
      </c>
      <c r="B24" s="24"/>
      <c r="C24" s="25"/>
      <c r="D24" s="25"/>
      <c r="E24" s="30">
        <f aca="true" t="shared" si="3" ref="E24:N24">E23+E20+E12+E10</f>
        <v>34.01</v>
      </c>
      <c r="F24" s="25">
        <f t="shared" si="3"/>
        <v>44.529999999999994</v>
      </c>
      <c r="G24" s="25">
        <f t="shared" si="3"/>
        <v>36.51</v>
      </c>
      <c r="H24" s="25">
        <f t="shared" si="3"/>
        <v>49.730000000000004</v>
      </c>
      <c r="I24" s="30">
        <f t="shared" si="3"/>
        <v>134.20999999999998</v>
      </c>
      <c r="J24" s="25">
        <f t="shared" si="3"/>
        <v>179.88</v>
      </c>
      <c r="K24" s="25">
        <f t="shared" si="3"/>
        <v>944.89</v>
      </c>
      <c r="L24" s="25">
        <f t="shared" si="3"/>
        <v>1313.4299999999998</v>
      </c>
      <c r="M24" s="25">
        <f t="shared" si="3"/>
        <v>25.380000000000003</v>
      </c>
      <c r="N24" s="25">
        <f t="shared" si="3"/>
        <v>34.38</v>
      </c>
      <c r="O24" s="1"/>
      <c r="P24" s="10"/>
    </row>
    <row r="25" spans="1:15" ht="15">
      <c r="A25" s="19"/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"/>
    </row>
    <row r="26" spans="2:16" ht="12.75">
      <c r="B26" t="s">
        <v>96</v>
      </c>
      <c r="E26">
        <v>36</v>
      </c>
      <c r="F26">
        <v>46</v>
      </c>
      <c r="G26">
        <v>40</v>
      </c>
      <c r="H26">
        <v>51</v>
      </c>
      <c r="I26">
        <v>141</v>
      </c>
      <c r="J26">
        <v>196</v>
      </c>
      <c r="K26">
        <v>975</v>
      </c>
      <c r="L26">
        <v>1350</v>
      </c>
      <c r="M26">
        <v>28</v>
      </c>
      <c r="N26">
        <v>32</v>
      </c>
      <c r="P26" s="11"/>
    </row>
    <row r="27" spans="2:14" ht="12.75">
      <c r="B27" t="s">
        <v>97</v>
      </c>
      <c r="E27" s="59">
        <f aca="true" t="shared" si="4" ref="E27:N27">E24-E26</f>
        <v>-1.990000000000002</v>
      </c>
      <c r="F27">
        <f t="shared" si="4"/>
        <v>-1.470000000000006</v>
      </c>
      <c r="G27">
        <f t="shared" si="4"/>
        <v>-3.490000000000002</v>
      </c>
      <c r="H27">
        <f t="shared" si="4"/>
        <v>-1.269999999999996</v>
      </c>
      <c r="I27" s="59">
        <f t="shared" si="4"/>
        <v>-6.7900000000000205</v>
      </c>
      <c r="J27">
        <f t="shared" si="4"/>
        <v>-16.120000000000005</v>
      </c>
      <c r="K27">
        <f t="shared" si="4"/>
        <v>-30.110000000000014</v>
      </c>
      <c r="L27">
        <f t="shared" si="4"/>
        <v>-36.570000000000164</v>
      </c>
      <c r="M27">
        <f t="shared" si="4"/>
        <v>-2.6199999999999974</v>
      </c>
      <c r="N27">
        <f t="shared" si="4"/>
        <v>2.3800000000000026</v>
      </c>
    </row>
  </sheetData>
  <sheetProtection/>
  <mergeCells count="10">
    <mergeCell ref="M3:N4"/>
    <mergeCell ref="O3:O4"/>
    <mergeCell ref="A3:A4"/>
    <mergeCell ref="B3:B4"/>
    <mergeCell ref="C3:D4"/>
    <mergeCell ref="E3:J3"/>
    <mergeCell ref="K3:L4"/>
    <mergeCell ref="E4:F4"/>
    <mergeCell ref="G4:H4"/>
    <mergeCell ref="I4:J4"/>
  </mergeCells>
  <printOptions/>
  <pageMargins left="0.5905511811023623" right="0.1968503937007874" top="0.1968503937007874" bottom="0.1968503937007874" header="0.5118110236220472" footer="0.5118110236220472"/>
  <pageSetup fitToHeight="23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0"/>
  <sheetViews>
    <sheetView zoomScalePageLayoutView="0" workbookViewId="0" topLeftCell="A13">
      <selection activeCell="A11" sqref="A11:IV11"/>
    </sheetView>
  </sheetViews>
  <sheetFormatPr defaultColWidth="9.00390625" defaultRowHeight="12.75"/>
  <cols>
    <col min="1" max="1" width="12.375" style="0" customWidth="1"/>
    <col min="2" max="2" width="28.125" style="0" customWidth="1"/>
    <col min="3" max="3" width="10.375" style="0" customWidth="1"/>
    <col min="4" max="4" width="9.375" style="0" customWidth="1"/>
    <col min="15" max="15" width="12.25390625" style="0" customWidth="1"/>
  </cols>
  <sheetData>
    <row r="4" ht="18">
      <c r="B4" s="61" t="s">
        <v>194</v>
      </c>
    </row>
    <row r="5" ht="3" customHeight="1"/>
    <row r="6" spans="1:15" ht="12.75" customHeight="1">
      <c r="A6" s="16" t="s">
        <v>0</v>
      </c>
      <c r="B6" s="17" t="s">
        <v>1</v>
      </c>
      <c r="C6" s="69" t="s">
        <v>2</v>
      </c>
      <c r="D6" s="70"/>
      <c r="E6" s="69" t="s">
        <v>8</v>
      </c>
      <c r="F6" s="71"/>
      <c r="G6" s="71"/>
      <c r="H6" s="71"/>
      <c r="I6" s="71"/>
      <c r="J6" s="70"/>
      <c r="K6" s="72" t="s">
        <v>9</v>
      </c>
      <c r="L6" s="73"/>
      <c r="M6" s="69" t="s">
        <v>10</v>
      </c>
      <c r="N6" s="70"/>
      <c r="O6" s="17" t="s">
        <v>11</v>
      </c>
    </row>
    <row r="7" spans="1:15" ht="15">
      <c r="A7" s="16"/>
      <c r="B7" s="17"/>
      <c r="C7" s="18"/>
      <c r="D7" s="18"/>
      <c r="E7" s="69" t="s">
        <v>5</v>
      </c>
      <c r="F7" s="70"/>
      <c r="G7" s="69" t="s">
        <v>6</v>
      </c>
      <c r="H7" s="70"/>
      <c r="I7" s="69" t="s">
        <v>7</v>
      </c>
      <c r="J7" s="70"/>
      <c r="K7" s="17"/>
      <c r="L7" s="17"/>
      <c r="M7" s="18"/>
      <c r="N7" s="18"/>
      <c r="O7" s="17"/>
    </row>
    <row r="8" spans="1:15" ht="15">
      <c r="A8" s="19"/>
      <c r="B8" s="18"/>
      <c r="C8" s="18" t="s">
        <v>3</v>
      </c>
      <c r="D8" s="18" t="s">
        <v>4</v>
      </c>
      <c r="E8" s="18" t="s">
        <v>3</v>
      </c>
      <c r="F8" s="18" t="s">
        <v>4</v>
      </c>
      <c r="G8" s="18" t="s">
        <v>3</v>
      </c>
      <c r="H8" s="18" t="s">
        <v>4</v>
      </c>
      <c r="I8" s="18" t="s">
        <v>3</v>
      </c>
      <c r="J8" s="18" t="s">
        <v>4</v>
      </c>
      <c r="K8" s="18" t="s">
        <v>3</v>
      </c>
      <c r="L8" s="18" t="s">
        <v>4</v>
      </c>
      <c r="M8" s="18" t="s">
        <v>3</v>
      </c>
      <c r="N8" s="18" t="s">
        <v>4</v>
      </c>
      <c r="O8" s="18"/>
    </row>
    <row r="9" spans="1:15" ht="15.75">
      <c r="A9" s="20" t="s">
        <v>30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7" ht="33.75" customHeight="1">
      <c r="A10" s="20" t="s">
        <v>13</v>
      </c>
      <c r="B10" s="21" t="s">
        <v>131</v>
      </c>
      <c r="C10" s="18">
        <v>85</v>
      </c>
      <c r="D10" s="18">
        <v>105</v>
      </c>
      <c r="E10" s="23">
        <v>3.58</v>
      </c>
      <c r="F10" s="18">
        <v>3.98</v>
      </c>
      <c r="G10" s="18">
        <v>5.04</v>
      </c>
      <c r="H10" s="18">
        <v>9.2</v>
      </c>
      <c r="I10" s="23">
        <v>1.15</v>
      </c>
      <c r="J10" s="18">
        <v>1.51</v>
      </c>
      <c r="K10" s="18">
        <v>127</v>
      </c>
      <c r="L10" s="18">
        <v>157</v>
      </c>
      <c r="M10" s="18">
        <v>0.1</v>
      </c>
      <c r="N10" s="18">
        <v>0.15</v>
      </c>
      <c r="O10" s="17" t="s">
        <v>130</v>
      </c>
      <c r="P10" s="4"/>
      <c r="Q10" s="11"/>
    </row>
    <row r="11" spans="1:15" ht="30">
      <c r="A11" s="19"/>
      <c r="B11" s="21" t="s">
        <v>73</v>
      </c>
      <c r="C11" s="50" t="s">
        <v>114</v>
      </c>
      <c r="D11" s="50" t="s">
        <v>114</v>
      </c>
      <c r="E11" s="18">
        <v>2.45</v>
      </c>
      <c r="F11" s="18">
        <v>2.45</v>
      </c>
      <c r="G11" s="18">
        <v>7.55</v>
      </c>
      <c r="H11" s="18">
        <v>7.55</v>
      </c>
      <c r="I11" s="18">
        <v>14.62</v>
      </c>
      <c r="J11" s="18">
        <v>14.62</v>
      </c>
      <c r="K11" s="18">
        <v>99</v>
      </c>
      <c r="L11" s="18">
        <v>99</v>
      </c>
      <c r="M11" s="18">
        <v>0</v>
      </c>
      <c r="N11" s="18">
        <v>0</v>
      </c>
      <c r="O11" s="18" t="s">
        <v>75</v>
      </c>
    </row>
    <row r="12" spans="1:15" ht="21.75" customHeight="1">
      <c r="A12" s="6"/>
      <c r="B12" s="21" t="s">
        <v>38</v>
      </c>
      <c r="C12" s="18">
        <v>150</v>
      </c>
      <c r="D12" s="18">
        <v>180</v>
      </c>
      <c r="E12" s="18">
        <v>3.04</v>
      </c>
      <c r="F12" s="18">
        <v>3.67</v>
      </c>
      <c r="G12" s="18">
        <v>2.65</v>
      </c>
      <c r="H12" s="18">
        <v>3.19</v>
      </c>
      <c r="I12" s="18">
        <v>13.2</v>
      </c>
      <c r="J12" s="18">
        <v>15.82</v>
      </c>
      <c r="K12" s="18">
        <v>67</v>
      </c>
      <c r="L12" s="18">
        <v>80.4</v>
      </c>
      <c r="M12" s="18">
        <v>1.19</v>
      </c>
      <c r="N12" s="18">
        <v>1.43</v>
      </c>
      <c r="O12" s="7" t="s">
        <v>65</v>
      </c>
    </row>
    <row r="13" spans="1:15" ht="31.5">
      <c r="A13" s="27" t="s">
        <v>14</v>
      </c>
      <c r="B13" s="24"/>
      <c r="C13" s="25"/>
      <c r="D13" s="25"/>
      <c r="E13" s="25">
        <f aca="true" t="shared" si="0" ref="E13:N13">SUM(E10:E12)</f>
        <v>9.07</v>
      </c>
      <c r="F13" s="25">
        <f t="shared" si="0"/>
        <v>10.1</v>
      </c>
      <c r="G13" s="25">
        <f t="shared" si="0"/>
        <v>15.24</v>
      </c>
      <c r="H13" s="25">
        <f t="shared" si="0"/>
        <v>19.94</v>
      </c>
      <c r="I13" s="30">
        <f t="shared" si="0"/>
        <v>28.97</v>
      </c>
      <c r="J13" s="25">
        <f t="shared" si="0"/>
        <v>31.95</v>
      </c>
      <c r="K13" s="25">
        <f t="shared" si="0"/>
        <v>293</v>
      </c>
      <c r="L13" s="25">
        <f t="shared" si="0"/>
        <v>336.4</v>
      </c>
      <c r="M13" s="25">
        <f t="shared" si="0"/>
        <v>1.29</v>
      </c>
      <c r="N13" s="25">
        <f t="shared" si="0"/>
        <v>1.5799999999999998</v>
      </c>
      <c r="O13" s="25"/>
    </row>
    <row r="14" spans="1:15" ht="23.25" customHeight="1">
      <c r="A14" s="20" t="s">
        <v>15</v>
      </c>
      <c r="B14" s="22" t="s">
        <v>27</v>
      </c>
      <c r="C14" s="18">
        <v>180</v>
      </c>
      <c r="D14" s="18">
        <v>180</v>
      </c>
      <c r="E14" s="18">
        <v>0.96</v>
      </c>
      <c r="F14" s="18">
        <v>0.96</v>
      </c>
      <c r="G14" s="18">
        <v>0</v>
      </c>
      <c r="H14" s="18">
        <v>0</v>
      </c>
      <c r="I14" s="18">
        <v>18.18</v>
      </c>
      <c r="J14" s="18">
        <v>18.18</v>
      </c>
      <c r="K14" s="18">
        <v>76</v>
      </c>
      <c r="L14" s="18">
        <v>76</v>
      </c>
      <c r="M14" s="18">
        <v>3.6</v>
      </c>
      <c r="N14" s="18">
        <v>3.6</v>
      </c>
      <c r="O14" s="18" t="s">
        <v>53</v>
      </c>
    </row>
    <row r="15" spans="1:15" ht="31.5">
      <c r="A15" s="27" t="s">
        <v>37</v>
      </c>
      <c r="B15" s="24"/>
      <c r="C15" s="25">
        <v>435</v>
      </c>
      <c r="D15" s="25">
        <v>520</v>
      </c>
      <c r="E15" s="25">
        <v>0.96</v>
      </c>
      <c r="F15" s="25">
        <v>0.96</v>
      </c>
      <c r="G15" s="25">
        <v>0</v>
      </c>
      <c r="H15" s="25">
        <v>0</v>
      </c>
      <c r="I15" s="25">
        <v>18.18</v>
      </c>
      <c r="J15" s="25">
        <v>18.18</v>
      </c>
      <c r="K15" s="25">
        <v>76</v>
      </c>
      <c r="L15" s="25">
        <v>76</v>
      </c>
      <c r="M15" s="25">
        <v>3.6</v>
      </c>
      <c r="N15" s="25">
        <v>3.6</v>
      </c>
      <c r="O15" s="25"/>
    </row>
    <row r="16" spans="1:15" ht="30">
      <c r="A16" s="20" t="s">
        <v>17</v>
      </c>
      <c r="B16" s="21" t="s">
        <v>204</v>
      </c>
      <c r="C16" s="18">
        <v>30</v>
      </c>
      <c r="D16" s="18">
        <v>60</v>
      </c>
      <c r="E16" s="18">
        <v>0.33</v>
      </c>
      <c r="F16" s="18">
        <v>0.65</v>
      </c>
      <c r="G16" s="18">
        <v>1.85</v>
      </c>
      <c r="H16" s="18">
        <v>3.7</v>
      </c>
      <c r="I16" s="18">
        <v>1.04</v>
      </c>
      <c r="J16" s="18">
        <v>2.08</v>
      </c>
      <c r="K16" s="18">
        <v>22.11</v>
      </c>
      <c r="L16" s="18">
        <v>44.22</v>
      </c>
      <c r="M16" s="18">
        <v>7.47</v>
      </c>
      <c r="N16" s="18">
        <v>14.94</v>
      </c>
      <c r="O16" s="18" t="s">
        <v>197</v>
      </c>
    </row>
    <row r="17" spans="1:15" ht="30">
      <c r="A17" s="19"/>
      <c r="B17" s="21" t="s">
        <v>107</v>
      </c>
      <c r="C17" s="18">
        <v>150</v>
      </c>
      <c r="D17" s="18">
        <v>200</v>
      </c>
      <c r="E17" s="18">
        <v>1.79</v>
      </c>
      <c r="F17" s="18">
        <v>2.39</v>
      </c>
      <c r="G17" s="18">
        <v>1.66</v>
      </c>
      <c r="H17" s="18">
        <v>2.22</v>
      </c>
      <c r="I17" s="18">
        <v>9.82</v>
      </c>
      <c r="J17" s="18">
        <v>14.26</v>
      </c>
      <c r="K17" s="18">
        <v>81</v>
      </c>
      <c r="L17" s="18">
        <v>135</v>
      </c>
      <c r="M17" s="18">
        <v>3.06</v>
      </c>
      <c r="N17" s="18">
        <v>4.6</v>
      </c>
      <c r="O17" s="18" t="s">
        <v>58</v>
      </c>
    </row>
    <row r="18" spans="1:15" ht="34.5" customHeight="1">
      <c r="A18" s="19"/>
      <c r="B18" s="21" t="s">
        <v>152</v>
      </c>
      <c r="C18" s="18">
        <v>60</v>
      </c>
      <c r="D18" s="18">
        <v>80</v>
      </c>
      <c r="E18" s="18">
        <v>7.32</v>
      </c>
      <c r="F18" s="18">
        <v>9.76</v>
      </c>
      <c r="G18" s="18">
        <v>5.07</v>
      </c>
      <c r="H18" s="18">
        <v>6.76</v>
      </c>
      <c r="I18" s="18">
        <v>9.64</v>
      </c>
      <c r="J18" s="18">
        <v>12.85</v>
      </c>
      <c r="K18" s="18">
        <v>84</v>
      </c>
      <c r="L18" s="18">
        <v>112</v>
      </c>
      <c r="M18" s="18">
        <v>0.09</v>
      </c>
      <c r="N18" s="18">
        <v>0.12</v>
      </c>
      <c r="O18" s="18" t="s">
        <v>59</v>
      </c>
    </row>
    <row r="19" spans="1:15" ht="29.25" customHeight="1">
      <c r="A19" s="19"/>
      <c r="B19" s="21" t="s">
        <v>77</v>
      </c>
      <c r="C19" s="18">
        <v>10</v>
      </c>
      <c r="D19" s="18">
        <v>20</v>
      </c>
      <c r="E19" s="18">
        <v>0.16</v>
      </c>
      <c r="F19" s="18">
        <v>0.32</v>
      </c>
      <c r="G19" s="18">
        <v>1.34</v>
      </c>
      <c r="H19" s="18">
        <v>2.68</v>
      </c>
      <c r="I19" s="18">
        <v>0.5</v>
      </c>
      <c r="J19" s="18">
        <v>1</v>
      </c>
      <c r="K19" s="18">
        <v>12</v>
      </c>
      <c r="L19" s="18">
        <v>36</v>
      </c>
      <c r="M19" s="18">
        <v>0.01</v>
      </c>
      <c r="N19" s="18">
        <v>0.02</v>
      </c>
      <c r="O19" s="18" t="s">
        <v>79</v>
      </c>
    </row>
    <row r="20" spans="1:15" ht="30">
      <c r="A20" s="19"/>
      <c r="B20" s="21" t="s">
        <v>80</v>
      </c>
      <c r="C20" s="18" t="s">
        <v>213</v>
      </c>
      <c r="D20" s="18" t="s">
        <v>81</v>
      </c>
      <c r="E20" s="18">
        <v>2.85</v>
      </c>
      <c r="F20" s="18">
        <v>4.28</v>
      </c>
      <c r="G20" s="18">
        <v>2.9</v>
      </c>
      <c r="H20" s="18">
        <v>4.35</v>
      </c>
      <c r="I20" s="18">
        <v>18.46</v>
      </c>
      <c r="J20" s="18">
        <v>27.25</v>
      </c>
      <c r="K20" s="18">
        <v>73</v>
      </c>
      <c r="L20" s="18">
        <v>109</v>
      </c>
      <c r="M20" s="18">
        <v>0</v>
      </c>
      <c r="N20" s="18">
        <v>0</v>
      </c>
      <c r="O20" s="18" t="s">
        <v>60</v>
      </c>
    </row>
    <row r="21" spans="1:17" ht="24.75" customHeight="1">
      <c r="A21" s="19"/>
      <c r="B21" s="41" t="s">
        <v>82</v>
      </c>
      <c r="C21" s="43">
        <v>150</v>
      </c>
      <c r="D21" s="43">
        <v>180</v>
      </c>
      <c r="E21" s="43">
        <v>0.12</v>
      </c>
      <c r="F21" s="43">
        <v>0.14</v>
      </c>
      <c r="G21" s="43">
        <v>0.12</v>
      </c>
      <c r="H21" s="43">
        <v>0.14</v>
      </c>
      <c r="I21" s="43">
        <v>12.91</v>
      </c>
      <c r="J21" s="43">
        <v>21.49</v>
      </c>
      <c r="K21" s="43">
        <v>63</v>
      </c>
      <c r="L21" s="43">
        <v>76</v>
      </c>
      <c r="M21" s="43">
        <v>1.29</v>
      </c>
      <c r="N21" s="43">
        <v>1.55</v>
      </c>
      <c r="O21" s="18" t="s">
        <v>63</v>
      </c>
      <c r="P21" s="26"/>
      <c r="Q21" s="14"/>
    </row>
    <row r="22" spans="1:16" ht="30">
      <c r="A22" s="19"/>
      <c r="B22" s="22" t="s">
        <v>19</v>
      </c>
      <c r="C22" s="18">
        <v>20</v>
      </c>
      <c r="D22" s="18">
        <v>35</v>
      </c>
      <c r="E22" s="18">
        <v>1.58</v>
      </c>
      <c r="F22" s="18">
        <v>2.96</v>
      </c>
      <c r="G22" s="18">
        <v>0.2</v>
      </c>
      <c r="H22" s="18">
        <v>0.35</v>
      </c>
      <c r="I22" s="18">
        <v>9.66</v>
      </c>
      <c r="J22" s="18">
        <v>16.9</v>
      </c>
      <c r="K22" s="18">
        <v>47.3</v>
      </c>
      <c r="L22" s="18">
        <v>83</v>
      </c>
      <c r="M22" s="18">
        <v>0</v>
      </c>
      <c r="N22" s="18">
        <v>0</v>
      </c>
      <c r="O22" s="17" t="s">
        <v>69</v>
      </c>
      <c r="P22" s="9"/>
    </row>
    <row r="23" spans="1:16" ht="30">
      <c r="A23" s="19"/>
      <c r="B23" s="22" t="s">
        <v>20</v>
      </c>
      <c r="C23" s="18">
        <v>30</v>
      </c>
      <c r="D23" s="18">
        <v>40</v>
      </c>
      <c r="E23" s="18">
        <v>1.65</v>
      </c>
      <c r="F23" s="18">
        <v>1.98</v>
      </c>
      <c r="G23" s="18">
        <v>0.3</v>
      </c>
      <c r="H23" s="18">
        <v>0.36</v>
      </c>
      <c r="I23" s="18">
        <v>8.35</v>
      </c>
      <c r="J23" s="18">
        <v>10.02</v>
      </c>
      <c r="K23" s="18">
        <v>43.4</v>
      </c>
      <c r="L23" s="18">
        <v>52.05</v>
      </c>
      <c r="M23" s="18">
        <v>0</v>
      </c>
      <c r="N23" s="18">
        <v>0</v>
      </c>
      <c r="O23" s="17" t="s">
        <v>69</v>
      </c>
      <c r="P23" s="9"/>
    </row>
    <row r="24" spans="1:15" ht="21" customHeight="1">
      <c r="A24" s="20" t="s">
        <v>21</v>
      </c>
      <c r="B24" s="24"/>
      <c r="C24" s="25">
        <v>553</v>
      </c>
      <c r="D24" s="25">
        <v>770</v>
      </c>
      <c r="E24" s="25">
        <f aca="true" t="shared" si="1" ref="E24:N24">SUM(E16:E23)</f>
        <v>15.8</v>
      </c>
      <c r="F24" s="25">
        <f t="shared" si="1"/>
        <v>22.480000000000004</v>
      </c>
      <c r="G24" s="25">
        <f t="shared" si="1"/>
        <v>13.44</v>
      </c>
      <c r="H24" s="25">
        <f t="shared" si="1"/>
        <v>20.560000000000002</v>
      </c>
      <c r="I24" s="25">
        <f t="shared" si="1"/>
        <v>70.38</v>
      </c>
      <c r="J24" s="29">
        <f t="shared" si="1"/>
        <v>105.84999999999998</v>
      </c>
      <c r="K24" s="29">
        <f t="shared" si="1"/>
        <v>425.81</v>
      </c>
      <c r="L24" s="29">
        <f t="shared" si="1"/>
        <v>647.27</v>
      </c>
      <c r="M24" s="25">
        <f t="shared" si="1"/>
        <v>11.919999999999998</v>
      </c>
      <c r="N24" s="25">
        <f t="shared" si="1"/>
        <v>21.23</v>
      </c>
      <c r="O24" s="18"/>
    </row>
    <row r="25" spans="1:15" ht="52.5" customHeight="1">
      <c r="A25" s="20" t="s">
        <v>22</v>
      </c>
      <c r="B25" s="21" t="s">
        <v>147</v>
      </c>
      <c r="C25" s="18" t="s">
        <v>132</v>
      </c>
      <c r="D25" s="18" t="s">
        <v>129</v>
      </c>
      <c r="E25" s="18">
        <v>7.57</v>
      </c>
      <c r="F25" s="18">
        <v>8.65</v>
      </c>
      <c r="G25" s="18">
        <v>5.38</v>
      </c>
      <c r="H25" s="18">
        <v>6.15</v>
      </c>
      <c r="I25" s="18">
        <v>15.17</v>
      </c>
      <c r="J25" s="18">
        <v>28.34</v>
      </c>
      <c r="K25" s="18">
        <v>107</v>
      </c>
      <c r="L25" s="18">
        <v>130</v>
      </c>
      <c r="M25" s="18">
        <v>0.13</v>
      </c>
      <c r="N25" s="18">
        <v>0.15</v>
      </c>
      <c r="O25" s="18" t="s">
        <v>133</v>
      </c>
    </row>
    <row r="26" spans="1:15" ht="21" customHeight="1">
      <c r="A26" s="19"/>
      <c r="B26" s="22" t="s">
        <v>36</v>
      </c>
      <c r="C26" s="18">
        <v>150</v>
      </c>
      <c r="D26" s="18">
        <v>180</v>
      </c>
      <c r="E26" s="18">
        <v>4.35</v>
      </c>
      <c r="F26" s="18">
        <v>5.22</v>
      </c>
      <c r="G26" s="18">
        <v>3.75</v>
      </c>
      <c r="H26" s="18">
        <v>4.5</v>
      </c>
      <c r="I26" s="18">
        <v>6.3</v>
      </c>
      <c r="J26" s="18">
        <v>7.56</v>
      </c>
      <c r="K26" s="18">
        <v>76</v>
      </c>
      <c r="L26" s="18">
        <v>92</v>
      </c>
      <c r="M26" s="18">
        <v>0.45</v>
      </c>
      <c r="N26" s="18">
        <v>0.54</v>
      </c>
      <c r="O26" s="18" t="s">
        <v>57</v>
      </c>
    </row>
    <row r="27" spans="1:15" ht="31.5">
      <c r="A27" s="27" t="s">
        <v>23</v>
      </c>
      <c r="B27" s="24"/>
      <c r="C27" s="25">
        <v>230</v>
      </c>
      <c r="D27" s="25">
        <v>270</v>
      </c>
      <c r="E27" s="25">
        <f aca="true" t="shared" si="2" ref="E27:N27">SUM(E25:E26)</f>
        <v>11.92</v>
      </c>
      <c r="F27" s="25">
        <f t="shared" si="2"/>
        <v>13.870000000000001</v>
      </c>
      <c r="G27" s="25">
        <f t="shared" si="2"/>
        <v>9.129999999999999</v>
      </c>
      <c r="H27" s="25">
        <f t="shared" si="2"/>
        <v>10.65</v>
      </c>
      <c r="I27" s="25">
        <f t="shared" si="2"/>
        <v>21.47</v>
      </c>
      <c r="J27" s="25">
        <f t="shared" si="2"/>
        <v>35.9</v>
      </c>
      <c r="K27" s="25">
        <f t="shared" si="2"/>
        <v>183</v>
      </c>
      <c r="L27" s="25">
        <f t="shared" si="2"/>
        <v>222</v>
      </c>
      <c r="M27" s="25">
        <f t="shared" si="2"/>
        <v>0.5800000000000001</v>
      </c>
      <c r="N27" s="25">
        <f t="shared" si="2"/>
        <v>0.6900000000000001</v>
      </c>
      <c r="O27" s="18"/>
    </row>
    <row r="28" spans="1:15" ht="31.5">
      <c r="A28" s="27" t="s">
        <v>24</v>
      </c>
      <c r="B28" s="24"/>
      <c r="C28" s="25"/>
      <c r="D28" s="25"/>
      <c r="E28" s="25">
        <f>E27+E24+E15+E13</f>
        <v>37.75</v>
      </c>
      <c r="F28" s="25">
        <f>F27+F24+F13</f>
        <v>46.45000000000001</v>
      </c>
      <c r="G28" s="25">
        <f aca="true" t="shared" si="3" ref="G28:N28">G27+G24+G15+G13</f>
        <v>37.81</v>
      </c>
      <c r="H28" s="25">
        <f t="shared" si="3"/>
        <v>51.150000000000006</v>
      </c>
      <c r="I28" s="30">
        <f t="shared" si="3"/>
        <v>139</v>
      </c>
      <c r="J28" s="25">
        <f t="shared" si="3"/>
        <v>191.87999999999997</v>
      </c>
      <c r="K28" s="25">
        <f t="shared" si="3"/>
        <v>977.81</v>
      </c>
      <c r="L28" s="25">
        <f t="shared" si="3"/>
        <v>1281.67</v>
      </c>
      <c r="M28" s="25">
        <f t="shared" si="3"/>
        <v>17.389999999999997</v>
      </c>
      <c r="N28" s="25">
        <f t="shared" si="3"/>
        <v>27.1</v>
      </c>
      <c r="O28" s="25"/>
    </row>
    <row r="29" spans="2:16" ht="12.75">
      <c r="B29" t="s">
        <v>96</v>
      </c>
      <c r="E29">
        <v>36</v>
      </c>
      <c r="F29">
        <v>46</v>
      </c>
      <c r="G29">
        <v>40</v>
      </c>
      <c r="H29">
        <v>51</v>
      </c>
      <c r="I29">
        <v>141</v>
      </c>
      <c r="J29">
        <v>196</v>
      </c>
      <c r="K29">
        <v>975</v>
      </c>
      <c r="L29">
        <v>1350</v>
      </c>
      <c r="M29">
        <v>28</v>
      </c>
      <c r="N29">
        <v>32</v>
      </c>
      <c r="P29" s="10"/>
    </row>
    <row r="30" spans="2:14" ht="12.75">
      <c r="B30" t="s">
        <v>97</v>
      </c>
      <c r="E30">
        <f aca="true" t="shared" si="4" ref="E30:N30">E28-E29</f>
        <v>1.75</v>
      </c>
      <c r="F30">
        <f t="shared" si="4"/>
        <v>0.45000000000000995</v>
      </c>
      <c r="G30">
        <f t="shared" si="4"/>
        <v>-2.1899999999999977</v>
      </c>
      <c r="H30">
        <f t="shared" si="4"/>
        <v>0.15000000000000568</v>
      </c>
      <c r="I30" s="59">
        <f t="shared" si="4"/>
        <v>-2</v>
      </c>
      <c r="J30">
        <f t="shared" si="4"/>
        <v>-4.120000000000033</v>
      </c>
      <c r="K30">
        <f t="shared" si="4"/>
        <v>2.8099999999999454</v>
      </c>
      <c r="L30">
        <f t="shared" si="4"/>
        <v>-68.32999999999993</v>
      </c>
      <c r="M30">
        <f t="shared" si="4"/>
        <v>-10.610000000000003</v>
      </c>
      <c r="N30">
        <f t="shared" si="4"/>
        <v>-4.899999999999999</v>
      </c>
    </row>
  </sheetData>
  <sheetProtection/>
  <mergeCells count="7">
    <mergeCell ref="C6:D6"/>
    <mergeCell ref="E6:J6"/>
    <mergeCell ref="K6:L6"/>
    <mergeCell ref="M6:N6"/>
    <mergeCell ref="E7:F7"/>
    <mergeCell ref="G7:H7"/>
    <mergeCell ref="I7:J7"/>
  </mergeCells>
  <printOptions/>
  <pageMargins left="0.5905511811023623" right="0.1968503937007874" top="0.1968503937007874" bottom="0.1968503937007874" header="0.5118110236220472" footer="0.5118110236220472"/>
  <pageSetup fitToHeight="23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3">
      <selection activeCell="C11" sqref="C11:O11"/>
    </sheetView>
  </sheetViews>
  <sheetFormatPr defaultColWidth="9.00390625" defaultRowHeight="12.75"/>
  <cols>
    <col min="1" max="1" width="12.375" style="0" customWidth="1"/>
    <col min="2" max="2" width="29.125" style="0" customWidth="1"/>
    <col min="3" max="3" width="11.25390625" style="0" customWidth="1"/>
    <col min="4" max="4" width="10.875" style="0" customWidth="1"/>
    <col min="5" max="6" width="10.75390625" style="0" customWidth="1"/>
    <col min="7" max="7" width="10.25390625" style="0" customWidth="1"/>
    <col min="8" max="8" width="10.625" style="0" customWidth="1"/>
    <col min="9" max="9" width="10.375" style="0" customWidth="1"/>
    <col min="10" max="10" width="10.125" style="0" customWidth="1"/>
    <col min="11" max="11" width="10.625" style="0" customWidth="1"/>
    <col min="12" max="12" width="9.875" style="0" customWidth="1"/>
    <col min="13" max="13" width="10.00390625" style="0" customWidth="1"/>
    <col min="14" max="14" width="10.625" style="0" customWidth="1"/>
    <col min="15" max="15" width="11.00390625" style="0" customWidth="1"/>
    <col min="16" max="16" width="3.625" style="0" customWidth="1"/>
    <col min="17" max="18" width="9.125" style="0" hidden="1" customWidth="1"/>
    <col min="19" max="19" width="9.25390625" style="0" customWidth="1"/>
  </cols>
  <sheetData>
    <row r="1" spans="1:15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5" ht="18">
      <c r="B5" s="61" t="s">
        <v>194</v>
      </c>
    </row>
    <row r="6" spans="1:15" ht="45.75" customHeight="1">
      <c r="A6" s="18" t="s">
        <v>0</v>
      </c>
      <c r="B6" s="17" t="s">
        <v>1</v>
      </c>
      <c r="C6" s="69" t="s">
        <v>2</v>
      </c>
      <c r="D6" s="70"/>
      <c r="E6" s="69" t="s">
        <v>8</v>
      </c>
      <c r="F6" s="71"/>
      <c r="G6" s="71"/>
      <c r="H6" s="71"/>
      <c r="I6" s="71"/>
      <c r="J6" s="70"/>
      <c r="K6" s="72" t="s">
        <v>9</v>
      </c>
      <c r="L6" s="73"/>
      <c r="M6" s="69" t="s">
        <v>10</v>
      </c>
      <c r="N6" s="70"/>
      <c r="O6" s="17" t="s">
        <v>11</v>
      </c>
    </row>
    <row r="7" spans="1:15" ht="15">
      <c r="A7" s="16"/>
      <c r="B7" s="17"/>
      <c r="C7" s="18"/>
      <c r="D7" s="18"/>
      <c r="E7" s="69" t="s">
        <v>5</v>
      </c>
      <c r="F7" s="70"/>
      <c r="G7" s="69" t="s">
        <v>6</v>
      </c>
      <c r="H7" s="70"/>
      <c r="I7" s="69" t="s">
        <v>7</v>
      </c>
      <c r="J7" s="70"/>
      <c r="K7" s="17"/>
      <c r="L7" s="17"/>
      <c r="M7" s="18"/>
      <c r="N7" s="18"/>
      <c r="O7" s="17"/>
    </row>
    <row r="8" spans="1:15" ht="15">
      <c r="A8" s="19"/>
      <c r="B8" s="18"/>
      <c r="C8" s="18" t="s">
        <v>3</v>
      </c>
      <c r="D8" s="18" t="s">
        <v>4</v>
      </c>
      <c r="E8" s="18" t="s">
        <v>3</v>
      </c>
      <c r="F8" s="18" t="s">
        <v>4</v>
      </c>
      <c r="G8" s="18" t="s">
        <v>3</v>
      </c>
      <c r="H8" s="18" t="s">
        <v>4</v>
      </c>
      <c r="I8" s="18" t="s">
        <v>3</v>
      </c>
      <c r="J8" s="18" t="s">
        <v>4</v>
      </c>
      <c r="K8" s="18" t="s">
        <v>3</v>
      </c>
      <c r="L8" s="18" t="s">
        <v>4</v>
      </c>
      <c r="M8" s="18" t="s">
        <v>3</v>
      </c>
      <c r="N8" s="18" t="s">
        <v>4</v>
      </c>
      <c r="O8" s="18"/>
    </row>
    <row r="9" spans="1:15" ht="15.75">
      <c r="A9" s="20" t="s">
        <v>32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7" ht="46.5" customHeight="1">
      <c r="A10" s="20" t="s">
        <v>13</v>
      </c>
      <c r="B10" s="21" t="s">
        <v>134</v>
      </c>
      <c r="C10" s="18">
        <v>160</v>
      </c>
      <c r="D10" s="18">
        <v>210</v>
      </c>
      <c r="E10" s="23">
        <v>3.31</v>
      </c>
      <c r="F10" s="18">
        <v>4.59</v>
      </c>
      <c r="G10" s="18">
        <v>3.95</v>
      </c>
      <c r="H10" s="18">
        <v>4.9</v>
      </c>
      <c r="I10" s="23">
        <v>15.2</v>
      </c>
      <c r="J10" s="18">
        <v>19.95</v>
      </c>
      <c r="K10" s="32">
        <v>130</v>
      </c>
      <c r="L10" s="18">
        <v>191</v>
      </c>
      <c r="M10" s="18">
        <v>1.04</v>
      </c>
      <c r="N10" s="18">
        <v>1.46</v>
      </c>
      <c r="O10" s="17" t="s">
        <v>78</v>
      </c>
      <c r="P10" s="4"/>
      <c r="Q10" s="11"/>
    </row>
    <row r="11" spans="1:16" ht="33.75" customHeight="1">
      <c r="A11" s="19"/>
      <c r="B11" s="21" t="s">
        <v>218</v>
      </c>
      <c r="C11" s="50" t="s">
        <v>219</v>
      </c>
      <c r="D11" s="50" t="s">
        <v>220</v>
      </c>
      <c r="E11" s="18">
        <v>4.73</v>
      </c>
      <c r="F11" s="18">
        <v>6.31</v>
      </c>
      <c r="G11" s="23">
        <v>6.88</v>
      </c>
      <c r="H11" s="23">
        <v>9.17</v>
      </c>
      <c r="I11" s="18">
        <v>14.56</v>
      </c>
      <c r="J11" s="18">
        <v>19.41</v>
      </c>
      <c r="K11" s="18">
        <v>129</v>
      </c>
      <c r="L11" s="18">
        <v>172</v>
      </c>
      <c r="M11" s="18">
        <v>0.07</v>
      </c>
      <c r="N11" s="18">
        <v>0.09</v>
      </c>
      <c r="O11" s="18" t="s">
        <v>68</v>
      </c>
      <c r="P11" s="9"/>
    </row>
    <row r="12" spans="1:16" ht="23.25" customHeight="1">
      <c r="A12" s="19"/>
      <c r="B12" s="21" t="s">
        <v>168</v>
      </c>
      <c r="C12" s="18" t="s">
        <v>44</v>
      </c>
      <c r="D12" s="18" t="s">
        <v>45</v>
      </c>
      <c r="E12" s="18">
        <v>0.04</v>
      </c>
      <c r="F12" s="18">
        <v>0.06</v>
      </c>
      <c r="G12" s="18">
        <v>0.01</v>
      </c>
      <c r="H12" s="18">
        <v>0.02</v>
      </c>
      <c r="I12" s="18">
        <v>6.99</v>
      </c>
      <c r="J12" s="18">
        <v>9.99</v>
      </c>
      <c r="K12" s="18">
        <v>28</v>
      </c>
      <c r="L12" s="18">
        <v>40</v>
      </c>
      <c r="M12" s="18">
        <v>0.02</v>
      </c>
      <c r="N12" s="18">
        <v>0.03</v>
      </c>
      <c r="O12" s="18" t="s">
        <v>48</v>
      </c>
      <c r="P12" s="9"/>
    </row>
    <row r="13" spans="1:15" ht="21" customHeight="1">
      <c r="A13" s="20" t="s">
        <v>14</v>
      </c>
      <c r="B13" s="24"/>
      <c r="C13" s="25"/>
      <c r="D13" s="25"/>
      <c r="E13" s="25">
        <f aca="true" t="shared" si="0" ref="E13:N13">SUM(E10:E12)</f>
        <v>8.08</v>
      </c>
      <c r="F13" s="25">
        <f t="shared" si="0"/>
        <v>10.959999999999999</v>
      </c>
      <c r="G13" s="25">
        <f t="shared" si="0"/>
        <v>10.84</v>
      </c>
      <c r="H13" s="25">
        <f t="shared" si="0"/>
        <v>14.09</v>
      </c>
      <c r="I13" s="30">
        <f t="shared" si="0"/>
        <v>36.75</v>
      </c>
      <c r="J13" s="25">
        <f t="shared" si="0"/>
        <v>49.35</v>
      </c>
      <c r="K13" s="25">
        <f t="shared" si="0"/>
        <v>287</v>
      </c>
      <c r="L13" s="25">
        <f t="shared" si="0"/>
        <v>403</v>
      </c>
      <c r="M13" s="25">
        <f t="shared" si="0"/>
        <v>1.1300000000000001</v>
      </c>
      <c r="N13" s="25">
        <f t="shared" si="0"/>
        <v>1.58</v>
      </c>
      <c r="O13" s="25"/>
    </row>
    <row r="14" spans="1:15" ht="33.75" customHeight="1">
      <c r="A14" s="24" t="s">
        <v>15</v>
      </c>
      <c r="B14" s="21" t="s">
        <v>202</v>
      </c>
      <c r="C14" s="16">
        <v>70</v>
      </c>
      <c r="D14" s="16">
        <v>75</v>
      </c>
      <c r="E14" s="16">
        <v>0.28</v>
      </c>
      <c r="F14" s="16">
        <v>0.3</v>
      </c>
      <c r="G14" s="16">
        <v>0.21</v>
      </c>
      <c r="H14" s="16">
        <v>0.23</v>
      </c>
      <c r="I14" s="16">
        <v>7.21</v>
      </c>
      <c r="J14" s="16">
        <v>7.73</v>
      </c>
      <c r="K14" s="16">
        <v>32.2</v>
      </c>
      <c r="L14" s="16">
        <v>34.5</v>
      </c>
      <c r="M14" s="16">
        <v>3.5</v>
      </c>
      <c r="N14" s="16">
        <v>3.75</v>
      </c>
      <c r="O14" s="16" t="s">
        <v>49</v>
      </c>
    </row>
    <row r="15" spans="1:15" ht="34.5" customHeight="1">
      <c r="A15" s="20"/>
      <c r="B15" s="21" t="s">
        <v>136</v>
      </c>
      <c r="C15" s="16"/>
      <c r="D15" s="16">
        <v>200</v>
      </c>
      <c r="E15" s="16"/>
      <c r="F15" s="16">
        <v>0.61</v>
      </c>
      <c r="G15" s="16"/>
      <c r="H15" s="16">
        <v>0.25</v>
      </c>
      <c r="I15" s="16"/>
      <c r="J15" s="16">
        <v>18.67</v>
      </c>
      <c r="K15" s="16"/>
      <c r="L15" s="16">
        <v>79</v>
      </c>
      <c r="M15" s="16"/>
      <c r="N15" s="16">
        <v>90</v>
      </c>
      <c r="O15" s="16"/>
    </row>
    <row r="16" spans="1:15" ht="31.5">
      <c r="A16" s="27" t="s">
        <v>16</v>
      </c>
      <c r="B16" s="24"/>
      <c r="C16" s="25">
        <v>402</v>
      </c>
      <c r="D16" s="25">
        <v>511</v>
      </c>
      <c r="E16" s="25">
        <f>SUM(E14:E14)</f>
        <v>0.28</v>
      </c>
      <c r="F16" s="25">
        <f aca="true" t="shared" si="1" ref="F16:N16">SUM(F14:F15)</f>
        <v>0.9099999999999999</v>
      </c>
      <c r="G16" s="25">
        <f t="shared" si="1"/>
        <v>0.21</v>
      </c>
      <c r="H16" s="25">
        <f t="shared" si="1"/>
        <v>0.48</v>
      </c>
      <c r="I16" s="25">
        <f t="shared" si="1"/>
        <v>7.21</v>
      </c>
      <c r="J16" s="25">
        <f t="shared" si="1"/>
        <v>26.400000000000002</v>
      </c>
      <c r="K16" s="25">
        <f t="shared" si="1"/>
        <v>32.2</v>
      </c>
      <c r="L16" s="25">
        <f t="shared" si="1"/>
        <v>113.5</v>
      </c>
      <c r="M16" s="25">
        <f t="shared" si="1"/>
        <v>3.5</v>
      </c>
      <c r="N16" s="25">
        <f t="shared" si="1"/>
        <v>93.75</v>
      </c>
      <c r="O16" s="18"/>
    </row>
    <row r="17" spans="1:15" ht="51" customHeight="1">
      <c r="A17" s="20" t="s">
        <v>17</v>
      </c>
      <c r="B17" s="21" t="s">
        <v>198</v>
      </c>
      <c r="C17" s="18">
        <v>30</v>
      </c>
      <c r="D17" s="18">
        <v>45</v>
      </c>
      <c r="E17" s="18">
        <v>0.27</v>
      </c>
      <c r="F17" s="18">
        <v>0.4</v>
      </c>
      <c r="G17" s="18">
        <v>1.41</v>
      </c>
      <c r="H17" s="18">
        <v>2.11</v>
      </c>
      <c r="I17" s="18">
        <v>1.78</v>
      </c>
      <c r="J17" s="18">
        <v>2.67</v>
      </c>
      <c r="K17" s="18">
        <v>20.88</v>
      </c>
      <c r="L17" s="18">
        <v>31.32</v>
      </c>
      <c r="M17" s="18">
        <v>1.66</v>
      </c>
      <c r="N17" s="18">
        <v>2.49</v>
      </c>
      <c r="O17" s="18" t="s">
        <v>199</v>
      </c>
    </row>
    <row r="18" spans="1:15" ht="30">
      <c r="A18" s="20"/>
      <c r="B18" s="21" t="s">
        <v>116</v>
      </c>
      <c r="C18" s="18">
        <v>150</v>
      </c>
      <c r="D18" s="18">
        <v>200</v>
      </c>
      <c r="E18" s="18">
        <v>1.5</v>
      </c>
      <c r="F18" s="18">
        <v>2</v>
      </c>
      <c r="G18" s="18">
        <v>1.8</v>
      </c>
      <c r="H18" s="18">
        <v>2.4</v>
      </c>
      <c r="I18" s="18">
        <v>10.9</v>
      </c>
      <c r="J18" s="18">
        <v>14.6</v>
      </c>
      <c r="K18" s="18">
        <v>47</v>
      </c>
      <c r="L18" s="18">
        <v>69</v>
      </c>
      <c r="M18" s="18">
        <v>4.95</v>
      </c>
      <c r="N18" s="18">
        <v>6.6</v>
      </c>
      <c r="O18" s="18" t="s">
        <v>117</v>
      </c>
    </row>
    <row r="19" spans="1:15" ht="23.25" customHeight="1">
      <c r="A19" s="20"/>
      <c r="B19" s="21" t="s">
        <v>169</v>
      </c>
      <c r="C19" s="18">
        <v>60</v>
      </c>
      <c r="D19" s="18">
        <v>80</v>
      </c>
      <c r="E19" s="18">
        <v>14.45</v>
      </c>
      <c r="F19" s="18">
        <v>18.81</v>
      </c>
      <c r="G19" s="18">
        <v>15.71</v>
      </c>
      <c r="H19" s="18">
        <v>16.19</v>
      </c>
      <c r="I19" s="18">
        <v>0.69</v>
      </c>
      <c r="J19" s="18">
        <v>0.88</v>
      </c>
      <c r="K19" s="18">
        <v>112</v>
      </c>
      <c r="L19" s="18">
        <v>124</v>
      </c>
      <c r="M19" s="18">
        <v>0.12</v>
      </c>
      <c r="N19" s="18">
        <v>0.16</v>
      </c>
      <c r="O19" s="18" t="s">
        <v>170</v>
      </c>
    </row>
    <row r="20" spans="1:15" ht="33" customHeight="1">
      <c r="A20" s="19"/>
      <c r="B20" s="21" t="s">
        <v>172</v>
      </c>
      <c r="C20" s="18">
        <v>80</v>
      </c>
      <c r="D20" s="18">
        <v>130</v>
      </c>
      <c r="E20" s="18">
        <v>1.94</v>
      </c>
      <c r="F20" s="18">
        <v>3.16</v>
      </c>
      <c r="G20" s="18">
        <v>2.3</v>
      </c>
      <c r="H20" s="18">
        <v>3.7</v>
      </c>
      <c r="I20" s="18">
        <v>18.56</v>
      </c>
      <c r="J20" s="18">
        <v>20.41</v>
      </c>
      <c r="K20" s="18">
        <v>113</v>
      </c>
      <c r="L20" s="18">
        <v>140</v>
      </c>
      <c r="M20" s="18">
        <v>0</v>
      </c>
      <c r="N20" s="18">
        <v>0</v>
      </c>
      <c r="O20" s="18" t="s">
        <v>171</v>
      </c>
    </row>
    <row r="21" spans="1:16" ht="15">
      <c r="A21" s="19"/>
      <c r="B21" s="21" t="s">
        <v>105</v>
      </c>
      <c r="C21" s="18">
        <v>150</v>
      </c>
      <c r="D21" s="18">
        <v>180</v>
      </c>
      <c r="E21" s="18">
        <v>0.17</v>
      </c>
      <c r="F21" s="18">
        <v>0.2</v>
      </c>
      <c r="G21" s="32">
        <v>0.01</v>
      </c>
      <c r="H21" s="32">
        <v>0.01</v>
      </c>
      <c r="I21" s="18">
        <v>20.45</v>
      </c>
      <c r="J21" s="18">
        <v>24.54</v>
      </c>
      <c r="K21" s="18">
        <v>87</v>
      </c>
      <c r="L21" s="18">
        <v>114</v>
      </c>
      <c r="M21" s="18">
        <v>0.11</v>
      </c>
      <c r="N21" s="18">
        <v>0.13</v>
      </c>
      <c r="O21" s="18" t="s">
        <v>104</v>
      </c>
      <c r="P21" s="9"/>
    </row>
    <row r="22" spans="1:16" ht="30">
      <c r="A22" s="19"/>
      <c r="B22" s="22" t="s">
        <v>19</v>
      </c>
      <c r="C22" s="18">
        <v>20</v>
      </c>
      <c r="D22" s="18">
        <v>35</v>
      </c>
      <c r="E22" s="18">
        <v>1.58</v>
      </c>
      <c r="F22" s="18">
        <v>2.96</v>
      </c>
      <c r="G22" s="18">
        <v>0.2</v>
      </c>
      <c r="H22" s="18">
        <v>0.35</v>
      </c>
      <c r="I22" s="18">
        <v>9.66</v>
      </c>
      <c r="J22" s="18">
        <v>16.9</v>
      </c>
      <c r="K22" s="18">
        <v>47.3</v>
      </c>
      <c r="L22" s="18">
        <v>83</v>
      </c>
      <c r="M22" s="18">
        <v>0</v>
      </c>
      <c r="N22" s="18">
        <v>0</v>
      </c>
      <c r="O22" s="17" t="s">
        <v>69</v>
      </c>
      <c r="P22" s="9"/>
    </row>
    <row r="23" spans="1:16" ht="30">
      <c r="A23" s="19"/>
      <c r="B23" s="22" t="s">
        <v>20</v>
      </c>
      <c r="C23" s="18">
        <v>30</v>
      </c>
      <c r="D23" s="18">
        <v>40</v>
      </c>
      <c r="E23" s="18">
        <v>1.65</v>
      </c>
      <c r="F23" s="18">
        <v>1.98</v>
      </c>
      <c r="G23" s="18">
        <v>0.3</v>
      </c>
      <c r="H23" s="18">
        <v>0.36</v>
      </c>
      <c r="I23" s="18">
        <v>8.35</v>
      </c>
      <c r="J23" s="18">
        <v>10.02</v>
      </c>
      <c r="K23" s="18">
        <v>43.4</v>
      </c>
      <c r="L23" s="18">
        <v>52.05</v>
      </c>
      <c r="M23" s="18">
        <v>0</v>
      </c>
      <c r="N23" s="18">
        <v>0</v>
      </c>
      <c r="O23" s="17" t="s">
        <v>69</v>
      </c>
      <c r="P23" s="9"/>
    </row>
    <row r="24" spans="1:15" ht="15.75">
      <c r="A24" s="20" t="s">
        <v>21</v>
      </c>
      <c r="B24" s="24"/>
      <c r="C24" s="25">
        <f aca="true" t="shared" si="2" ref="C24:N24">SUM(C17:C23)</f>
        <v>520</v>
      </c>
      <c r="D24" s="25">
        <f t="shared" si="2"/>
        <v>710</v>
      </c>
      <c r="E24" s="25">
        <f t="shared" si="2"/>
        <v>21.560000000000002</v>
      </c>
      <c r="F24" s="25">
        <f t="shared" si="2"/>
        <v>29.509999999999998</v>
      </c>
      <c r="G24" s="25">
        <f t="shared" si="2"/>
        <v>21.730000000000004</v>
      </c>
      <c r="H24" s="25">
        <f t="shared" si="2"/>
        <v>25.120000000000005</v>
      </c>
      <c r="I24" s="25">
        <f t="shared" si="2"/>
        <v>70.38999999999999</v>
      </c>
      <c r="J24" s="29">
        <f t="shared" si="2"/>
        <v>90.02</v>
      </c>
      <c r="K24" s="29">
        <f t="shared" si="2"/>
        <v>470.58</v>
      </c>
      <c r="L24" s="29">
        <f t="shared" si="2"/>
        <v>613.3699999999999</v>
      </c>
      <c r="M24" s="25">
        <f t="shared" si="2"/>
        <v>6.840000000000001</v>
      </c>
      <c r="N24" s="25">
        <f t="shared" si="2"/>
        <v>9.38</v>
      </c>
      <c r="O24" s="18"/>
    </row>
    <row r="25" spans="1:15" s="14" customFormat="1" ht="23.25" customHeight="1">
      <c r="A25" s="8" t="s">
        <v>22</v>
      </c>
      <c r="B25" s="22" t="s">
        <v>190</v>
      </c>
      <c r="C25" s="18">
        <v>85</v>
      </c>
      <c r="D25" s="18">
        <v>125</v>
      </c>
      <c r="E25" s="18">
        <v>2.98</v>
      </c>
      <c r="F25" s="18">
        <v>4.38</v>
      </c>
      <c r="G25" s="18">
        <v>2.31</v>
      </c>
      <c r="H25" s="18">
        <v>7.39</v>
      </c>
      <c r="I25" s="18">
        <v>13.98</v>
      </c>
      <c r="J25" s="32">
        <v>20.55</v>
      </c>
      <c r="K25" s="32">
        <v>67.8</v>
      </c>
      <c r="L25" s="32">
        <v>99.7</v>
      </c>
      <c r="M25" s="18">
        <v>6.9</v>
      </c>
      <c r="N25" s="18">
        <v>9.3</v>
      </c>
      <c r="O25" s="7" t="s">
        <v>191</v>
      </c>
    </row>
    <row r="26" spans="1:15" s="14" customFormat="1" ht="15">
      <c r="A26" s="8"/>
      <c r="B26" s="21" t="s">
        <v>142</v>
      </c>
      <c r="C26" s="18">
        <v>40</v>
      </c>
      <c r="D26" s="18">
        <v>40</v>
      </c>
      <c r="E26" s="23">
        <v>2.58</v>
      </c>
      <c r="F26" s="18">
        <v>2.58</v>
      </c>
      <c r="G26" s="18">
        <v>3.28</v>
      </c>
      <c r="H26" s="18">
        <v>3.28</v>
      </c>
      <c r="I26" s="23">
        <v>17.32</v>
      </c>
      <c r="J26" s="18">
        <v>17.32</v>
      </c>
      <c r="K26" s="18">
        <v>60</v>
      </c>
      <c r="L26" s="18">
        <v>60</v>
      </c>
      <c r="M26" s="18">
        <v>0</v>
      </c>
      <c r="N26" s="18">
        <v>0</v>
      </c>
      <c r="O26" s="18" t="s">
        <v>143</v>
      </c>
    </row>
    <row r="27" spans="1:16" ht="15">
      <c r="A27" s="19"/>
      <c r="B27" s="21" t="s">
        <v>102</v>
      </c>
      <c r="C27" s="18" t="s">
        <v>81</v>
      </c>
      <c r="D27" s="18" t="s">
        <v>45</v>
      </c>
      <c r="E27" s="18">
        <v>4.35</v>
      </c>
      <c r="F27" s="18">
        <v>5.22</v>
      </c>
      <c r="G27" s="18">
        <v>3.75</v>
      </c>
      <c r="H27" s="18">
        <v>4.5</v>
      </c>
      <c r="I27" s="18">
        <v>6</v>
      </c>
      <c r="J27" s="18">
        <v>7.2</v>
      </c>
      <c r="K27" s="18">
        <v>75</v>
      </c>
      <c r="L27" s="18">
        <v>90</v>
      </c>
      <c r="M27" s="18">
        <v>1.05</v>
      </c>
      <c r="N27" s="18">
        <v>1.26</v>
      </c>
      <c r="O27" s="18" t="s">
        <v>57</v>
      </c>
      <c r="P27" s="9"/>
    </row>
    <row r="28" spans="1:15" ht="15.75">
      <c r="A28" s="20" t="s">
        <v>23</v>
      </c>
      <c r="B28" s="24"/>
      <c r="C28" s="25">
        <v>280</v>
      </c>
      <c r="D28" s="25">
        <v>355</v>
      </c>
      <c r="E28" s="25">
        <f aca="true" t="shared" si="3" ref="E28:N28">SUM(E25:E27)</f>
        <v>9.91</v>
      </c>
      <c r="F28" s="25">
        <f t="shared" si="3"/>
        <v>12.18</v>
      </c>
      <c r="G28" s="25">
        <f t="shared" si="3"/>
        <v>9.34</v>
      </c>
      <c r="H28" s="25">
        <f t="shared" si="3"/>
        <v>15.17</v>
      </c>
      <c r="I28" s="25">
        <f t="shared" si="3"/>
        <v>37.3</v>
      </c>
      <c r="J28" s="25">
        <f t="shared" si="3"/>
        <v>45.07000000000001</v>
      </c>
      <c r="K28" s="25">
        <f t="shared" si="3"/>
        <v>202.8</v>
      </c>
      <c r="L28" s="25">
        <f t="shared" si="3"/>
        <v>249.7</v>
      </c>
      <c r="M28" s="25">
        <f t="shared" si="3"/>
        <v>7.95</v>
      </c>
      <c r="N28" s="25">
        <f t="shared" si="3"/>
        <v>10.56</v>
      </c>
      <c r="O28" s="18"/>
    </row>
    <row r="29" spans="1:15" ht="15.75">
      <c r="A29" s="20" t="s">
        <v>24</v>
      </c>
      <c r="B29" s="24"/>
      <c r="C29" s="25"/>
      <c r="D29" s="25"/>
      <c r="E29" s="25">
        <f>E28+E24+E16+E13</f>
        <v>39.830000000000005</v>
      </c>
      <c r="F29" s="25">
        <f>F28+F24+F16+F13</f>
        <v>53.559999999999995</v>
      </c>
      <c r="G29" s="25">
        <f>G28+G24+G16+G13</f>
        <v>42.120000000000005</v>
      </c>
      <c r="H29" s="25">
        <f>H28+H24+H16+H13</f>
        <v>54.86</v>
      </c>
      <c r="I29" s="30">
        <f>I28+I24+I13</f>
        <v>144.44</v>
      </c>
      <c r="J29" s="25">
        <f>J28+J24+J16+J13</f>
        <v>210.84</v>
      </c>
      <c r="K29" s="25">
        <f>K28+K24+K16+K13</f>
        <v>992.58</v>
      </c>
      <c r="L29" s="25">
        <f>L28+L24+L16+L13</f>
        <v>1379.57</v>
      </c>
      <c r="M29" s="25">
        <f>M28+M24+M16+M13</f>
        <v>19.419999999999998</v>
      </c>
      <c r="N29" s="25">
        <f>N28+N24+N16+N13</f>
        <v>115.27</v>
      </c>
      <c r="O29" s="25"/>
    </row>
    <row r="30" spans="1:15" ht="15">
      <c r="A30" s="19"/>
      <c r="B30" s="2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6" ht="12.75">
      <c r="B31" t="s">
        <v>96</v>
      </c>
      <c r="E31">
        <v>36</v>
      </c>
      <c r="F31">
        <v>46</v>
      </c>
      <c r="G31">
        <v>40</v>
      </c>
      <c r="H31">
        <v>51</v>
      </c>
      <c r="I31">
        <v>141</v>
      </c>
      <c r="J31">
        <v>196</v>
      </c>
      <c r="K31">
        <v>975</v>
      </c>
      <c r="L31">
        <v>1350</v>
      </c>
      <c r="M31">
        <v>28</v>
      </c>
      <c r="N31">
        <v>32</v>
      </c>
      <c r="P31" s="10"/>
    </row>
    <row r="32" spans="1:15" ht="15">
      <c r="A32" s="26"/>
      <c r="B32" s="54" t="s">
        <v>97</v>
      </c>
      <c r="C32" s="26"/>
      <c r="D32" s="26"/>
      <c r="E32" s="54">
        <f aca="true" t="shared" si="4" ref="E32:N32">E29-E31</f>
        <v>3.8300000000000054</v>
      </c>
      <c r="F32" s="54">
        <f t="shared" si="4"/>
        <v>7.559999999999995</v>
      </c>
      <c r="G32" s="54">
        <f t="shared" si="4"/>
        <v>2.1200000000000045</v>
      </c>
      <c r="H32" s="54">
        <f t="shared" si="4"/>
        <v>3.8599999999999994</v>
      </c>
      <c r="I32" s="60">
        <f t="shared" si="4"/>
        <v>3.4399999999999977</v>
      </c>
      <c r="J32" s="54">
        <f t="shared" si="4"/>
        <v>14.840000000000003</v>
      </c>
      <c r="K32" s="54">
        <f t="shared" si="4"/>
        <v>17.58000000000004</v>
      </c>
      <c r="L32" s="54">
        <f t="shared" si="4"/>
        <v>29.569999999999936</v>
      </c>
      <c r="M32" s="54">
        <f t="shared" si="4"/>
        <v>-8.580000000000002</v>
      </c>
      <c r="N32" s="54">
        <f t="shared" si="4"/>
        <v>83.27</v>
      </c>
      <c r="O32" s="26"/>
    </row>
  </sheetData>
  <sheetProtection/>
  <mergeCells count="7">
    <mergeCell ref="C6:D6"/>
    <mergeCell ref="E6:J6"/>
    <mergeCell ref="K6:L6"/>
    <mergeCell ref="M6:N6"/>
    <mergeCell ref="E7:F7"/>
    <mergeCell ref="G7:H7"/>
    <mergeCell ref="I7:J7"/>
  </mergeCells>
  <printOptions/>
  <pageMargins left="0.5905511811023623" right="0.1968503937007874" top="0.5905511811023623" bottom="0.1968503937007874" header="0.5118110236220472" footer="0.5118110236220472"/>
  <pageSetup fitToHeight="23" horizontalDpi="600" verticalDpi="600" orientation="landscape" paperSize="9" scale="77" r:id="rId1"/>
  <rowBreaks count="1" manualBreakCount="1">
    <brk id="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4">
      <selection activeCell="B43" sqref="B43"/>
    </sheetView>
  </sheetViews>
  <sheetFormatPr defaultColWidth="9.00390625" defaultRowHeight="12.75"/>
  <cols>
    <col min="1" max="1" width="13.375" style="0" customWidth="1"/>
    <col min="2" max="2" width="29.625" style="0" customWidth="1"/>
    <col min="3" max="3" width="11.75390625" style="0" customWidth="1"/>
    <col min="4" max="4" width="8.875" style="0" customWidth="1"/>
    <col min="15" max="15" width="12.875" style="0" customWidth="1"/>
  </cols>
  <sheetData>
    <row r="1" spans="1:15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0">
      <c r="A2" s="16" t="s">
        <v>0</v>
      </c>
      <c r="B2" s="17" t="s">
        <v>1</v>
      </c>
      <c r="C2" s="69" t="s">
        <v>2</v>
      </c>
      <c r="D2" s="70"/>
      <c r="E2" s="69" t="s">
        <v>8</v>
      </c>
      <c r="F2" s="71"/>
      <c r="G2" s="71"/>
      <c r="H2" s="71"/>
      <c r="I2" s="71"/>
      <c r="J2" s="70"/>
      <c r="K2" s="72" t="s">
        <v>9</v>
      </c>
      <c r="L2" s="73"/>
      <c r="M2" s="69" t="s">
        <v>10</v>
      </c>
      <c r="N2" s="70"/>
      <c r="O2" s="17" t="s">
        <v>11</v>
      </c>
    </row>
    <row r="3" spans="1:15" s="26" customFormat="1" ht="15">
      <c r="A3" s="16"/>
      <c r="B3" s="17"/>
      <c r="C3" s="18"/>
      <c r="D3" s="18"/>
      <c r="E3" s="69" t="s">
        <v>5</v>
      </c>
      <c r="F3" s="70"/>
      <c r="G3" s="69" t="s">
        <v>6</v>
      </c>
      <c r="H3" s="70"/>
      <c r="I3" s="69" t="s">
        <v>7</v>
      </c>
      <c r="J3" s="70"/>
      <c r="K3" s="17"/>
      <c r="L3" s="17"/>
      <c r="M3" s="18"/>
      <c r="N3" s="18"/>
      <c r="O3" s="17"/>
    </row>
    <row r="4" spans="1:15" s="26" customFormat="1" ht="23.25" customHeight="1">
      <c r="A4" s="19"/>
      <c r="B4" s="18"/>
      <c r="C4" s="18" t="s">
        <v>3</v>
      </c>
      <c r="D4" s="18" t="s">
        <v>4</v>
      </c>
      <c r="E4" s="18" t="s">
        <v>3</v>
      </c>
      <c r="F4" s="18" t="s">
        <v>4</v>
      </c>
      <c r="G4" s="18" t="s">
        <v>3</v>
      </c>
      <c r="H4" s="18" t="s">
        <v>4</v>
      </c>
      <c r="I4" s="18" t="s">
        <v>3</v>
      </c>
      <c r="J4" s="18" t="s">
        <v>4</v>
      </c>
      <c r="K4" s="18" t="s">
        <v>3</v>
      </c>
      <c r="L4" s="18" t="s">
        <v>4</v>
      </c>
      <c r="M4" s="18" t="s">
        <v>3</v>
      </c>
      <c r="N4" s="18" t="s">
        <v>4</v>
      </c>
      <c r="O4" s="18"/>
    </row>
    <row r="5" spans="1:15" s="26" customFormat="1" ht="15.75">
      <c r="A5" s="20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26" customFormat="1" ht="30">
      <c r="A6" s="20" t="s">
        <v>13</v>
      </c>
      <c r="B6" s="21" t="s">
        <v>34</v>
      </c>
      <c r="C6" s="18">
        <v>150</v>
      </c>
      <c r="D6" s="18">
        <v>200</v>
      </c>
      <c r="E6" s="23">
        <v>3.2</v>
      </c>
      <c r="F6" s="18">
        <v>5.6</v>
      </c>
      <c r="G6" s="18">
        <v>1.74</v>
      </c>
      <c r="H6" s="18">
        <v>6.32</v>
      </c>
      <c r="I6" s="23">
        <v>14.82</v>
      </c>
      <c r="J6" s="18">
        <v>19.76</v>
      </c>
      <c r="K6" s="55">
        <v>96</v>
      </c>
      <c r="L6" s="18">
        <v>166</v>
      </c>
      <c r="M6" s="18">
        <v>0.81</v>
      </c>
      <c r="N6" s="18">
        <v>1.08</v>
      </c>
      <c r="O6" s="18" t="s">
        <v>61</v>
      </c>
    </row>
    <row r="7" spans="1:15" ht="30">
      <c r="A7" s="19"/>
      <c r="B7" s="21" t="s">
        <v>73</v>
      </c>
      <c r="C7" s="50" t="s">
        <v>114</v>
      </c>
      <c r="D7" s="50" t="s">
        <v>114</v>
      </c>
      <c r="E7" s="18">
        <v>2.45</v>
      </c>
      <c r="F7" s="18">
        <v>2.45</v>
      </c>
      <c r="G7" s="18">
        <v>7.55</v>
      </c>
      <c r="H7" s="18">
        <v>7.55</v>
      </c>
      <c r="I7" s="18">
        <v>14.62</v>
      </c>
      <c r="J7" s="18">
        <v>14.62</v>
      </c>
      <c r="K7" s="18">
        <v>99</v>
      </c>
      <c r="L7" s="18">
        <v>99</v>
      </c>
      <c r="M7" s="18">
        <v>0</v>
      </c>
      <c r="N7" s="18">
        <v>0</v>
      </c>
      <c r="O7" s="18" t="s">
        <v>75</v>
      </c>
    </row>
    <row r="8" spans="1:16" ht="35.25" customHeight="1">
      <c r="A8" s="19"/>
      <c r="B8" s="21" t="s">
        <v>173</v>
      </c>
      <c r="C8" s="18">
        <v>150</v>
      </c>
      <c r="D8" s="18">
        <v>180</v>
      </c>
      <c r="E8" s="18">
        <v>2.34</v>
      </c>
      <c r="F8" s="18">
        <v>2.8</v>
      </c>
      <c r="G8" s="18">
        <v>2</v>
      </c>
      <c r="H8" s="18">
        <v>2.41</v>
      </c>
      <c r="I8" s="18">
        <v>6.2</v>
      </c>
      <c r="J8" s="18">
        <v>7.44</v>
      </c>
      <c r="K8" s="18">
        <v>70</v>
      </c>
      <c r="L8" s="18">
        <v>84</v>
      </c>
      <c r="M8" s="18">
        <v>0.97</v>
      </c>
      <c r="N8" s="18">
        <v>1.17</v>
      </c>
      <c r="O8" s="18" t="s">
        <v>111</v>
      </c>
      <c r="P8" s="9"/>
    </row>
    <row r="9" spans="1:15" s="26" customFormat="1" ht="21" customHeight="1">
      <c r="A9" s="20" t="s">
        <v>14</v>
      </c>
      <c r="B9" s="24"/>
      <c r="C9" s="25"/>
      <c r="D9" s="25"/>
      <c r="E9" s="30">
        <f aca="true" t="shared" si="0" ref="E9:N9">SUM(E6:E8)</f>
        <v>7.99</v>
      </c>
      <c r="F9" s="25">
        <f t="shared" si="0"/>
        <v>10.850000000000001</v>
      </c>
      <c r="G9" s="25">
        <f t="shared" si="0"/>
        <v>11.29</v>
      </c>
      <c r="H9" s="25">
        <f t="shared" si="0"/>
        <v>16.28</v>
      </c>
      <c r="I9" s="30">
        <f t="shared" si="0"/>
        <v>35.64</v>
      </c>
      <c r="J9" s="25">
        <f t="shared" si="0"/>
        <v>41.82</v>
      </c>
      <c r="K9" s="25">
        <f t="shared" si="0"/>
        <v>265</v>
      </c>
      <c r="L9" s="25">
        <f t="shared" si="0"/>
        <v>349</v>
      </c>
      <c r="M9" s="25">
        <f t="shared" si="0"/>
        <v>1.78</v>
      </c>
      <c r="N9" s="25">
        <f t="shared" si="0"/>
        <v>2.25</v>
      </c>
      <c r="O9" s="25"/>
    </row>
    <row r="10" spans="1:15" ht="22.5" customHeight="1">
      <c r="A10" s="20" t="s">
        <v>15</v>
      </c>
      <c r="B10" s="22" t="s">
        <v>94</v>
      </c>
      <c r="C10" s="18" t="s">
        <v>137</v>
      </c>
      <c r="D10" s="18" t="s">
        <v>160</v>
      </c>
      <c r="E10" s="18">
        <v>0.67</v>
      </c>
      <c r="F10" s="18">
        <v>0.72</v>
      </c>
      <c r="G10" s="18">
        <v>0.15</v>
      </c>
      <c r="H10" s="18">
        <v>0.16</v>
      </c>
      <c r="I10" s="18">
        <v>16.76</v>
      </c>
      <c r="J10" s="18">
        <v>17.81</v>
      </c>
      <c r="K10" s="18">
        <v>71</v>
      </c>
      <c r="L10" s="18">
        <v>75</v>
      </c>
      <c r="M10" s="18">
        <v>34</v>
      </c>
      <c r="N10" s="18">
        <v>39</v>
      </c>
      <c r="O10" s="18" t="s">
        <v>85</v>
      </c>
    </row>
    <row r="11" spans="1:15" s="26" customFormat="1" ht="31.5">
      <c r="A11" s="27" t="s">
        <v>16</v>
      </c>
      <c r="B11" s="24"/>
      <c r="C11" s="25">
        <v>385</v>
      </c>
      <c r="D11" s="25">
        <v>475</v>
      </c>
      <c r="E11" s="25">
        <v>0.67</v>
      </c>
      <c r="F11" s="25">
        <v>0.72</v>
      </c>
      <c r="G11" s="25">
        <v>0.15</v>
      </c>
      <c r="H11" s="25">
        <v>0.16</v>
      </c>
      <c r="I11" s="25">
        <v>16.76</v>
      </c>
      <c r="J11" s="25">
        <v>17.81</v>
      </c>
      <c r="K11" s="25">
        <v>71</v>
      </c>
      <c r="L11" s="25">
        <v>75</v>
      </c>
      <c r="M11" s="25">
        <v>34</v>
      </c>
      <c r="N11" s="25">
        <v>39</v>
      </c>
      <c r="O11" s="18"/>
    </row>
    <row r="12" spans="1:17" ht="24.75" customHeight="1">
      <c r="A12" s="20" t="s">
        <v>17</v>
      </c>
      <c r="B12" s="21" t="s">
        <v>139</v>
      </c>
      <c r="C12" s="18">
        <v>30</v>
      </c>
      <c r="D12" s="18">
        <v>45</v>
      </c>
      <c r="E12" s="18">
        <v>0.62</v>
      </c>
      <c r="F12" s="18">
        <v>0.97</v>
      </c>
      <c r="G12" s="18">
        <v>2.45</v>
      </c>
      <c r="H12" s="18">
        <v>3.67</v>
      </c>
      <c r="I12" s="18">
        <v>5.41</v>
      </c>
      <c r="J12" s="18">
        <v>8.11</v>
      </c>
      <c r="K12" s="18">
        <v>36</v>
      </c>
      <c r="L12" s="18">
        <v>54</v>
      </c>
      <c r="M12" s="18">
        <v>3.09</v>
      </c>
      <c r="N12" s="18">
        <v>4.63</v>
      </c>
      <c r="O12" s="18" t="s">
        <v>140</v>
      </c>
      <c r="P12" s="26"/>
      <c r="Q12" s="11"/>
    </row>
    <row r="13" spans="1:15" s="26" customFormat="1" ht="30.75" customHeight="1">
      <c r="A13" s="19"/>
      <c r="B13" s="21" t="s">
        <v>167</v>
      </c>
      <c r="C13" s="18" t="s">
        <v>186</v>
      </c>
      <c r="D13" s="18" t="s">
        <v>187</v>
      </c>
      <c r="E13" s="23">
        <v>1.29</v>
      </c>
      <c r="F13" s="18">
        <v>1.61</v>
      </c>
      <c r="G13" s="18">
        <v>4.05</v>
      </c>
      <c r="H13" s="18">
        <v>5.06</v>
      </c>
      <c r="I13" s="18">
        <v>10.45</v>
      </c>
      <c r="J13" s="28">
        <v>13.06</v>
      </c>
      <c r="K13" s="18">
        <v>83</v>
      </c>
      <c r="L13" s="18">
        <v>130</v>
      </c>
      <c r="M13" s="18">
        <v>6.03</v>
      </c>
      <c r="N13" s="18">
        <v>7.54</v>
      </c>
      <c r="O13" s="18" t="s">
        <v>62</v>
      </c>
    </row>
    <row r="14" spans="1:15" s="26" customFormat="1" ht="30">
      <c r="A14" s="20"/>
      <c r="B14" s="21" t="s">
        <v>216</v>
      </c>
      <c r="C14" s="18" t="s">
        <v>188</v>
      </c>
      <c r="D14" s="18" t="s">
        <v>153</v>
      </c>
      <c r="E14" s="23">
        <v>4.52</v>
      </c>
      <c r="F14" s="18">
        <v>5.65</v>
      </c>
      <c r="G14" s="18">
        <v>4.9</v>
      </c>
      <c r="H14" s="18">
        <v>6.12</v>
      </c>
      <c r="I14" s="18">
        <v>14.39</v>
      </c>
      <c r="J14" s="18">
        <v>23.02</v>
      </c>
      <c r="K14" s="18">
        <v>99</v>
      </c>
      <c r="L14" s="18">
        <v>151</v>
      </c>
      <c r="M14" s="18">
        <v>0.27</v>
      </c>
      <c r="N14" s="18">
        <v>0.43</v>
      </c>
      <c r="O14" s="18" t="s">
        <v>47</v>
      </c>
    </row>
    <row r="15" spans="1:16" ht="31.5" customHeight="1">
      <c r="A15" s="19"/>
      <c r="B15" s="21" t="s">
        <v>86</v>
      </c>
      <c r="C15" s="18">
        <v>80</v>
      </c>
      <c r="D15" s="18">
        <v>130</v>
      </c>
      <c r="E15" s="18">
        <v>3.01</v>
      </c>
      <c r="F15" s="18">
        <v>4.51</v>
      </c>
      <c r="G15" s="18">
        <v>3.13</v>
      </c>
      <c r="H15" s="18">
        <v>4.7</v>
      </c>
      <c r="I15" s="18">
        <v>13.51</v>
      </c>
      <c r="J15" s="18">
        <v>20.26</v>
      </c>
      <c r="K15" s="18">
        <v>60.5</v>
      </c>
      <c r="L15" s="18">
        <v>96.8</v>
      </c>
      <c r="M15" s="18">
        <v>0</v>
      </c>
      <c r="N15" s="18">
        <v>0</v>
      </c>
      <c r="O15" s="17" t="s">
        <v>51</v>
      </c>
      <c r="P15" s="9"/>
    </row>
    <row r="16" spans="1:17" ht="29.25" customHeight="1">
      <c r="A16" s="19"/>
      <c r="B16" s="22" t="s">
        <v>27</v>
      </c>
      <c r="C16" s="18">
        <v>180</v>
      </c>
      <c r="D16" s="18">
        <v>180</v>
      </c>
      <c r="E16" s="18">
        <v>0.96</v>
      </c>
      <c r="F16" s="18">
        <v>0.96</v>
      </c>
      <c r="G16" s="18">
        <v>0</v>
      </c>
      <c r="H16" s="18">
        <v>0</v>
      </c>
      <c r="I16" s="18">
        <v>18.18</v>
      </c>
      <c r="J16" s="18">
        <v>18.18</v>
      </c>
      <c r="K16" s="18">
        <v>76</v>
      </c>
      <c r="L16" s="18">
        <v>76</v>
      </c>
      <c r="M16" s="18">
        <v>3.6</v>
      </c>
      <c r="N16" s="18">
        <v>3.6</v>
      </c>
      <c r="O16" s="18" t="s">
        <v>53</v>
      </c>
      <c r="P16" s="26"/>
      <c r="Q16" s="14"/>
    </row>
    <row r="17" spans="1:16" ht="30">
      <c r="A17" s="19"/>
      <c r="B17" s="22" t="s">
        <v>19</v>
      </c>
      <c r="C17" s="18">
        <v>25</v>
      </c>
      <c r="D17" s="18">
        <v>35</v>
      </c>
      <c r="E17" s="18">
        <v>1.97</v>
      </c>
      <c r="F17" s="18">
        <v>2.96</v>
      </c>
      <c r="G17" s="18">
        <v>0.25</v>
      </c>
      <c r="H17" s="18">
        <v>0.35</v>
      </c>
      <c r="I17" s="18">
        <v>12.07</v>
      </c>
      <c r="J17" s="18">
        <v>16.9</v>
      </c>
      <c r="K17" s="18">
        <v>59.12</v>
      </c>
      <c r="L17" s="18">
        <v>83</v>
      </c>
      <c r="M17" s="18">
        <v>0</v>
      </c>
      <c r="N17" s="18">
        <v>0</v>
      </c>
      <c r="O17" s="17" t="s">
        <v>69</v>
      </c>
      <c r="P17" s="9"/>
    </row>
    <row r="18" spans="1:16" ht="30">
      <c r="A18" s="19"/>
      <c r="B18" s="22" t="s">
        <v>20</v>
      </c>
      <c r="C18" s="18">
        <v>30</v>
      </c>
      <c r="D18" s="18">
        <v>40</v>
      </c>
      <c r="E18" s="18">
        <v>1.65</v>
      </c>
      <c r="F18" s="18">
        <v>1.98</v>
      </c>
      <c r="G18" s="18">
        <v>0.3</v>
      </c>
      <c r="H18" s="18">
        <v>0.36</v>
      </c>
      <c r="I18" s="18">
        <v>8.35</v>
      </c>
      <c r="J18" s="18">
        <v>10.02</v>
      </c>
      <c r="K18" s="18">
        <v>43.4</v>
      </c>
      <c r="L18" s="18">
        <v>52.05</v>
      </c>
      <c r="M18" s="18">
        <v>0</v>
      </c>
      <c r="N18" s="18">
        <v>0</v>
      </c>
      <c r="O18" s="17" t="s">
        <v>69</v>
      </c>
      <c r="P18" s="9"/>
    </row>
    <row r="19" spans="1:15" ht="15.75">
      <c r="A19" s="20" t="s">
        <v>21</v>
      </c>
      <c r="B19" s="24"/>
      <c r="C19" s="25">
        <v>539</v>
      </c>
      <c r="D19" s="25">
        <v>725</v>
      </c>
      <c r="E19" s="25">
        <f>SUM(E12:E18)</f>
        <v>14.02</v>
      </c>
      <c r="F19" s="25">
        <f aca="true" t="shared" si="1" ref="F19:N19">SUM(F12:F18)</f>
        <v>18.64</v>
      </c>
      <c r="G19" s="25">
        <f t="shared" si="1"/>
        <v>15.080000000000002</v>
      </c>
      <c r="H19" s="25">
        <f t="shared" si="1"/>
        <v>20.26</v>
      </c>
      <c r="I19" s="25">
        <f t="shared" si="1"/>
        <v>82.35999999999999</v>
      </c>
      <c r="J19" s="29">
        <f t="shared" si="1"/>
        <v>109.55</v>
      </c>
      <c r="K19" s="29">
        <f t="shared" si="1"/>
        <v>457.02</v>
      </c>
      <c r="L19" s="29">
        <f t="shared" si="1"/>
        <v>642.8499999999999</v>
      </c>
      <c r="M19" s="25">
        <f t="shared" si="1"/>
        <v>12.99</v>
      </c>
      <c r="N19" s="25">
        <f t="shared" si="1"/>
        <v>16.2</v>
      </c>
      <c r="O19" s="18"/>
    </row>
    <row r="20" spans="1:15" s="26" customFormat="1" ht="45">
      <c r="A20" s="20" t="s">
        <v>22</v>
      </c>
      <c r="B20" s="21" t="s">
        <v>146</v>
      </c>
      <c r="C20" s="18" t="s">
        <v>138</v>
      </c>
      <c r="D20" s="18" t="s">
        <v>181</v>
      </c>
      <c r="E20" s="18">
        <v>9.3</v>
      </c>
      <c r="F20" s="18">
        <v>12.4</v>
      </c>
      <c r="G20" s="18">
        <v>6.33</v>
      </c>
      <c r="H20" s="18">
        <v>8.44</v>
      </c>
      <c r="I20" s="18">
        <v>6.45</v>
      </c>
      <c r="J20" s="18">
        <v>18.6</v>
      </c>
      <c r="K20" s="18">
        <v>119</v>
      </c>
      <c r="L20" s="18">
        <v>193</v>
      </c>
      <c r="M20" s="18">
        <v>0.13</v>
      </c>
      <c r="N20" s="18">
        <v>0.17</v>
      </c>
      <c r="O20" s="18" t="s">
        <v>119</v>
      </c>
    </row>
    <row r="21" spans="1:15" s="26" customFormat="1" ht="15">
      <c r="A21" s="19"/>
      <c r="B21" s="22" t="s">
        <v>87</v>
      </c>
      <c r="C21" s="18">
        <v>150</v>
      </c>
      <c r="D21" s="18">
        <v>180</v>
      </c>
      <c r="E21" s="18">
        <v>4.35</v>
      </c>
      <c r="F21" s="18">
        <v>5.22</v>
      </c>
      <c r="G21" s="18">
        <v>3.45</v>
      </c>
      <c r="H21" s="18">
        <v>4.5</v>
      </c>
      <c r="I21" s="18">
        <v>6.16</v>
      </c>
      <c r="J21" s="18">
        <v>7.38</v>
      </c>
      <c r="K21" s="18">
        <v>76</v>
      </c>
      <c r="L21" s="18">
        <v>91</v>
      </c>
      <c r="M21" s="18">
        <v>1.2</v>
      </c>
      <c r="N21" s="18">
        <v>1.44</v>
      </c>
      <c r="O21" s="18" t="s">
        <v>57</v>
      </c>
    </row>
    <row r="22" spans="1:15" s="26" customFormat="1" ht="15.75">
      <c r="A22" s="20" t="s">
        <v>23</v>
      </c>
      <c r="B22" s="24"/>
      <c r="C22" s="25">
        <v>220</v>
      </c>
      <c r="D22" s="25">
        <v>272</v>
      </c>
      <c r="E22" s="25">
        <f aca="true" t="shared" si="2" ref="E22:N22">SUM(E20:E21)</f>
        <v>13.65</v>
      </c>
      <c r="F22" s="25">
        <f t="shared" si="2"/>
        <v>17.62</v>
      </c>
      <c r="G22" s="25">
        <f t="shared" si="2"/>
        <v>9.780000000000001</v>
      </c>
      <c r="H22" s="25">
        <f t="shared" si="2"/>
        <v>12.94</v>
      </c>
      <c r="I22" s="25">
        <f t="shared" si="2"/>
        <v>12.61</v>
      </c>
      <c r="J22" s="25">
        <f t="shared" si="2"/>
        <v>25.98</v>
      </c>
      <c r="K22" s="25">
        <f t="shared" si="2"/>
        <v>195</v>
      </c>
      <c r="L22" s="25">
        <f t="shared" si="2"/>
        <v>284</v>
      </c>
      <c r="M22" s="25">
        <f t="shared" si="2"/>
        <v>1.33</v>
      </c>
      <c r="N22" s="25">
        <f t="shared" si="2"/>
        <v>1.6099999999999999</v>
      </c>
      <c r="O22" s="18"/>
    </row>
    <row r="23" spans="1:15" ht="15.75">
      <c r="A23" s="20" t="s">
        <v>24</v>
      </c>
      <c r="B23" s="24"/>
      <c r="C23" s="25"/>
      <c r="D23" s="25"/>
      <c r="E23" s="30">
        <f aca="true" t="shared" si="3" ref="E23:L23">E9+E11+E19+E22</f>
        <v>36.33</v>
      </c>
      <c r="F23" s="25">
        <f t="shared" si="3"/>
        <v>47.83</v>
      </c>
      <c r="G23" s="25">
        <f t="shared" si="3"/>
        <v>36.300000000000004</v>
      </c>
      <c r="H23" s="25">
        <f t="shared" si="3"/>
        <v>49.64</v>
      </c>
      <c r="I23" s="30">
        <f t="shared" si="3"/>
        <v>147.37</v>
      </c>
      <c r="J23" s="25">
        <f t="shared" si="3"/>
        <v>195.16</v>
      </c>
      <c r="K23" s="25">
        <f t="shared" si="3"/>
        <v>988.02</v>
      </c>
      <c r="L23" s="25">
        <f t="shared" si="3"/>
        <v>1350.85</v>
      </c>
      <c r="M23" s="25">
        <f>M22+M19+M11+M9</f>
        <v>50.1</v>
      </c>
      <c r="N23" s="25">
        <f>N22+N19+N11+N9</f>
        <v>59.06</v>
      </c>
      <c r="O23" s="25"/>
    </row>
    <row r="24" spans="1:15" s="26" customFormat="1" ht="15">
      <c r="A24" s="19"/>
      <c r="B24" s="2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6" ht="12.75">
      <c r="B25" t="s">
        <v>96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0"/>
    </row>
    <row r="26" spans="1:15" s="26" customFormat="1" ht="15">
      <c r="A26"/>
      <c r="B26" t="s">
        <v>97</v>
      </c>
      <c r="C26"/>
      <c r="D26"/>
      <c r="E26" s="59">
        <f aca="true" t="shared" si="4" ref="E26:N26">E23-E25</f>
        <v>0.3299999999999983</v>
      </c>
      <c r="F26">
        <f t="shared" si="4"/>
        <v>1.8299999999999983</v>
      </c>
      <c r="G26">
        <f t="shared" si="4"/>
        <v>-3.6999999999999957</v>
      </c>
      <c r="H26">
        <f t="shared" si="4"/>
        <v>-1.3599999999999994</v>
      </c>
      <c r="I26" s="59">
        <f t="shared" si="4"/>
        <v>6.3700000000000045</v>
      </c>
      <c r="J26">
        <f t="shared" si="4"/>
        <v>-0.8400000000000034</v>
      </c>
      <c r="K26">
        <f t="shared" si="4"/>
        <v>13.019999999999982</v>
      </c>
      <c r="L26">
        <f t="shared" si="4"/>
        <v>0.849999999999909</v>
      </c>
      <c r="M26">
        <f t="shared" si="4"/>
        <v>22.1</v>
      </c>
      <c r="N26">
        <f t="shared" si="4"/>
        <v>27.060000000000002</v>
      </c>
      <c r="O26"/>
    </row>
    <row r="27" spans="1:15" s="26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30" s="52" customFormat="1" ht="18">
      <c r="B30" s="62" t="s">
        <v>194</v>
      </c>
    </row>
    <row r="31" spans="1:15" ht="30">
      <c r="A31" s="16" t="s">
        <v>0</v>
      </c>
      <c r="B31" s="17" t="s">
        <v>1</v>
      </c>
      <c r="C31" s="69" t="s">
        <v>2</v>
      </c>
      <c r="D31" s="70"/>
      <c r="E31" s="69" t="s">
        <v>8</v>
      </c>
      <c r="F31" s="71"/>
      <c r="G31" s="71"/>
      <c r="H31" s="71"/>
      <c r="I31" s="71"/>
      <c r="J31" s="70"/>
      <c r="K31" s="72" t="s">
        <v>9</v>
      </c>
      <c r="L31" s="73"/>
      <c r="M31" s="69" t="s">
        <v>10</v>
      </c>
      <c r="N31" s="70"/>
      <c r="O31" s="17" t="s">
        <v>11</v>
      </c>
    </row>
    <row r="32" spans="1:15" s="26" customFormat="1" ht="15">
      <c r="A32" s="16"/>
      <c r="B32" s="17"/>
      <c r="C32" s="18"/>
      <c r="D32" s="18"/>
      <c r="E32" s="69" t="s">
        <v>5</v>
      </c>
      <c r="F32" s="70"/>
      <c r="G32" s="69" t="s">
        <v>6</v>
      </c>
      <c r="H32" s="70"/>
      <c r="I32" s="69" t="s">
        <v>7</v>
      </c>
      <c r="J32" s="70"/>
      <c r="K32" s="17"/>
      <c r="L32" s="17"/>
      <c r="M32" s="18"/>
      <c r="N32" s="18"/>
      <c r="O32" s="17"/>
    </row>
    <row r="33" spans="1:15" s="26" customFormat="1" ht="23.25" customHeight="1">
      <c r="A33" s="19"/>
      <c r="B33" s="18"/>
      <c r="C33" s="18" t="s">
        <v>3</v>
      </c>
      <c r="D33" s="18" t="s">
        <v>4</v>
      </c>
      <c r="E33" s="18" t="s">
        <v>3</v>
      </c>
      <c r="F33" s="18" t="s">
        <v>4</v>
      </c>
      <c r="G33" s="18" t="s">
        <v>3</v>
      </c>
      <c r="H33" s="18" t="s">
        <v>4</v>
      </c>
      <c r="I33" s="18" t="s">
        <v>3</v>
      </c>
      <c r="J33" s="18" t="s">
        <v>4</v>
      </c>
      <c r="K33" s="18" t="s">
        <v>3</v>
      </c>
      <c r="L33" s="18" t="s">
        <v>4</v>
      </c>
      <c r="M33" s="18" t="s">
        <v>3</v>
      </c>
      <c r="N33" s="18" t="s">
        <v>4</v>
      </c>
      <c r="O33" s="18"/>
    </row>
    <row r="34" spans="1:15" s="26" customFormat="1" ht="15.75">
      <c r="A34" s="20" t="s">
        <v>33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26" customFormat="1" ht="30">
      <c r="A35" s="20" t="s">
        <v>13</v>
      </c>
      <c r="B35" s="21" t="s">
        <v>34</v>
      </c>
      <c r="C35" s="18">
        <v>150</v>
      </c>
      <c r="D35" s="18">
        <v>200</v>
      </c>
      <c r="E35" s="23">
        <v>3.2</v>
      </c>
      <c r="F35" s="18">
        <v>5.6</v>
      </c>
      <c r="G35" s="18">
        <v>1.74</v>
      </c>
      <c r="H35" s="18">
        <v>6.32</v>
      </c>
      <c r="I35" s="23">
        <v>14.82</v>
      </c>
      <c r="J35" s="18">
        <v>19.76</v>
      </c>
      <c r="K35" s="55">
        <v>96</v>
      </c>
      <c r="L35" s="18">
        <v>166</v>
      </c>
      <c r="M35" s="18">
        <v>0.81</v>
      </c>
      <c r="N35" s="18">
        <v>1.08</v>
      </c>
      <c r="O35" s="18" t="s">
        <v>61</v>
      </c>
    </row>
    <row r="36" spans="1:15" ht="30">
      <c r="A36" s="19"/>
      <c r="B36" s="21" t="s">
        <v>73</v>
      </c>
      <c r="C36" s="50" t="s">
        <v>114</v>
      </c>
      <c r="D36" s="50" t="s">
        <v>114</v>
      </c>
      <c r="E36" s="18">
        <v>2.45</v>
      </c>
      <c r="F36" s="18">
        <v>2.45</v>
      </c>
      <c r="G36" s="18">
        <v>7.55</v>
      </c>
      <c r="H36" s="18">
        <v>7.55</v>
      </c>
      <c r="I36" s="18">
        <v>14.62</v>
      </c>
      <c r="J36" s="18">
        <v>14.62</v>
      </c>
      <c r="K36" s="18">
        <v>99</v>
      </c>
      <c r="L36" s="18">
        <v>99</v>
      </c>
      <c r="M36" s="18">
        <v>0</v>
      </c>
      <c r="N36" s="18">
        <v>0</v>
      </c>
      <c r="O36" s="18" t="s">
        <v>75</v>
      </c>
    </row>
    <row r="37" spans="1:16" ht="35.25" customHeight="1">
      <c r="A37" s="19"/>
      <c r="B37" s="21" t="s">
        <v>173</v>
      </c>
      <c r="C37" s="18">
        <v>150</v>
      </c>
      <c r="D37" s="18">
        <v>180</v>
      </c>
      <c r="E37" s="18">
        <v>2.34</v>
      </c>
      <c r="F37" s="18">
        <v>2.8</v>
      </c>
      <c r="G37" s="18">
        <v>2</v>
      </c>
      <c r="H37" s="18">
        <v>2.41</v>
      </c>
      <c r="I37" s="18">
        <v>6.2</v>
      </c>
      <c r="J37" s="18">
        <v>7.44</v>
      </c>
      <c r="K37" s="18">
        <v>70</v>
      </c>
      <c r="L37" s="18">
        <v>84</v>
      </c>
      <c r="M37" s="18">
        <v>0.97</v>
      </c>
      <c r="N37" s="18">
        <v>1.17</v>
      </c>
      <c r="O37" s="18" t="s">
        <v>111</v>
      </c>
      <c r="P37" s="9"/>
    </row>
    <row r="38" spans="1:15" s="26" customFormat="1" ht="21" customHeight="1">
      <c r="A38" s="20" t="s">
        <v>14</v>
      </c>
      <c r="B38" s="24"/>
      <c r="C38" s="25"/>
      <c r="D38" s="25"/>
      <c r="E38" s="30">
        <f aca="true" t="shared" si="5" ref="E38:N38">SUM(E35:E37)</f>
        <v>7.99</v>
      </c>
      <c r="F38" s="25">
        <f t="shared" si="5"/>
        <v>10.850000000000001</v>
      </c>
      <c r="G38" s="25">
        <f t="shared" si="5"/>
        <v>11.29</v>
      </c>
      <c r="H38" s="25">
        <f t="shared" si="5"/>
        <v>16.28</v>
      </c>
      <c r="I38" s="30">
        <f t="shared" si="5"/>
        <v>35.64</v>
      </c>
      <c r="J38" s="25">
        <f t="shared" si="5"/>
        <v>41.82</v>
      </c>
      <c r="K38" s="25">
        <f t="shared" si="5"/>
        <v>265</v>
      </c>
      <c r="L38" s="25">
        <f t="shared" si="5"/>
        <v>349</v>
      </c>
      <c r="M38" s="25">
        <f t="shared" si="5"/>
        <v>1.78</v>
      </c>
      <c r="N38" s="25">
        <f t="shared" si="5"/>
        <v>2.25</v>
      </c>
      <c r="O38" s="25"/>
    </row>
    <row r="39" spans="1:15" ht="21" customHeight="1">
      <c r="A39" s="20" t="s">
        <v>15</v>
      </c>
      <c r="B39" s="22" t="s">
        <v>135</v>
      </c>
      <c r="C39" s="16">
        <v>55</v>
      </c>
      <c r="D39" s="16">
        <v>55</v>
      </c>
      <c r="E39" s="16">
        <v>0.83</v>
      </c>
      <c r="F39" s="16">
        <v>0.83</v>
      </c>
      <c r="G39" s="16">
        <v>0.28</v>
      </c>
      <c r="H39" s="16">
        <v>0.28</v>
      </c>
      <c r="I39" s="16">
        <v>11.55</v>
      </c>
      <c r="J39" s="16">
        <v>11.55</v>
      </c>
      <c r="K39" s="16">
        <v>53</v>
      </c>
      <c r="L39" s="16">
        <v>53</v>
      </c>
      <c r="M39" s="16">
        <v>5.5</v>
      </c>
      <c r="N39" s="16">
        <v>5.5</v>
      </c>
      <c r="O39" s="16" t="s">
        <v>49</v>
      </c>
    </row>
    <row r="40" spans="1:15" s="31" customFormat="1" ht="31.5">
      <c r="A40" s="27" t="s">
        <v>16</v>
      </c>
      <c r="B40" s="24"/>
      <c r="C40" s="25">
        <v>375</v>
      </c>
      <c r="D40" s="25">
        <v>455</v>
      </c>
      <c r="E40" s="25">
        <v>0.83</v>
      </c>
      <c r="F40" s="25">
        <v>0.83</v>
      </c>
      <c r="G40" s="25">
        <v>0.28</v>
      </c>
      <c r="H40" s="25">
        <v>0.28</v>
      </c>
      <c r="I40" s="25">
        <v>11.55</v>
      </c>
      <c r="J40" s="25">
        <v>11.55</v>
      </c>
      <c r="K40" s="25">
        <v>53</v>
      </c>
      <c r="L40" s="25">
        <v>53</v>
      </c>
      <c r="M40" s="25">
        <v>5.5</v>
      </c>
      <c r="N40" s="25">
        <v>5.5</v>
      </c>
      <c r="O40" s="25"/>
    </row>
    <row r="41" spans="1:17" ht="47.25" customHeight="1">
      <c r="A41" s="20" t="s">
        <v>17</v>
      </c>
      <c r="B41" s="21" t="s">
        <v>205</v>
      </c>
      <c r="C41" s="18">
        <v>30</v>
      </c>
      <c r="D41" s="18">
        <v>45</v>
      </c>
      <c r="E41" s="18">
        <v>0.29</v>
      </c>
      <c r="F41" s="18">
        <v>0.44</v>
      </c>
      <c r="G41" s="18">
        <v>1.84</v>
      </c>
      <c r="H41" s="18">
        <v>2.76</v>
      </c>
      <c r="I41" s="18">
        <v>0.92</v>
      </c>
      <c r="J41" s="18">
        <v>1.38</v>
      </c>
      <c r="K41" s="18">
        <v>21.4</v>
      </c>
      <c r="L41" s="18">
        <v>32.1</v>
      </c>
      <c r="M41" s="18">
        <v>5.73</v>
      </c>
      <c r="N41" s="18">
        <v>8.6</v>
      </c>
      <c r="O41" s="18" t="s">
        <v>200</v>
      </c>
      <c r="P41" s="26"/>
      <c r="Q41" s="11"/>
    </row>
    <row r="42" spans="1:15" s="26" customFormat="1" ht="48.75" customHeight="1">
      <c r="A42" s="19"/>
      <c r="B42" s="21" t="s">
        <v>167</v>
      </c>
      <c r="C42" s="18" t="s">
        <v>186</v>
      </c>
      <c r="D42" s="18" t="s">
        <v>187</v>
      </c>
      <c r="E42" s="23">
        <v>1.29</v>
      </c>
      <c r="F42" s="18">
        <v>1.61</v>
      </c>
      <c r="G42" s="18">
        <v>4.05</v>
      </c>
      <c r="H42" s="18">
        <v>5.06</v>
      </c>
      <c r="I42" s="18">
        <v>10.45</v>
      </c>
      <c r="J42" s="28">
        <v>13.06</v>
      </c>
      <c r="K42" s="18">
        <v>83</v>
      </c>
      <c r="L42" s="18">
        <v>130</v>
      </c>
      <c r="M42" s="18">
        <v>6.03</v>
      </c>
      <c r="N42" s="18">
        <v>7.54</v>
      </c>
      <c r="O42" s="18" t="s">
        <v>62</v>
      </c>
    </row>
    <row r="43" spans="1:15" s="26" customFormat="1" ht="36" customHeight="1">
      <c r="A43" s="20"/>
      <c r="B43" s="21" t="s">
        <v>216</v>
      </c>
      <c r="C43" s="18" t="s">
        <v>188</v>
      </c>
      <c r="D43" s="18" t="s">
        <v>153</v>
      </c>
      <c r="E43" s="23">
        <v>4.52</v>
      </c>
      <c r="F43" s="18">
        <v>5.65</v>
      </c>
      <c r="G43" s="18">
        <v>4.9</v>
      </c>
      <c r="H43" s="18">
        <v>6.12</v>
      </c>
      <c r="I43" s="18">
        <v>14.39</v>
      </c>
      <c r="J43" s="18">
        <v>23.02</v>
      </c>
      <c r="K43" s="18">
        <v>99</v>
      </c>
      <c r="L43" s="18">
        <v>151</v>
      </c>
      <c r="M43" s="18">
        <v>0.27</v>
      </c>
      <c r="N43" s="18">
        <v>0.43</v>
      </c>
      <c r="O43" s="18" t="s">
        <v>47</v>
      </c>
    </row>
    <row r="44" spans="1:16" ht="31.5" customHeight="1">
      <c r="A44" s="19"/>
      <c r="B44" s="21" t="s">
        <v>86</v>
      </c>
      <c r="C44" s="18">
        <v>80</v>
      </c>
      <c r="D44" s="18">
        <v>130</v>
      </c>
      <c r="E44" s="18">
        <v>3.01</v>
      </c>
      <c r="F44" s="18">
        <v>4.51</v>
      </c>
      <c r="G44" s="18">
        <v>3.13</v>
      </c>
      <c r="H44" s="18">
        <v>4.7</v>
      </c>
      <c r="I44" s="18">
        <v>13.51</v>
      </c>
      <c r="J44" s="18">
        <v>20.26</v>
      </c>
      <c r="K44" s="18">
        <v>60.5</v>
      </c>
      <c r="L44" s="18">
        <v>96.8</v>
      </c>
      <c r="M44" s="18">
        <v>0</v>
      </c>
      <c r="N44" s="18">
        <v>0</v>
      </c>
      <c r="O44" s="17" t="s">
        <v>51</v>
      </c>
      <c r="P44" s="9"/>
    </row>
    <row r="45" spans="1:17" ht="29.25" customHeight="1">
      <c r="A45" s="19"/>
      <c r="B45" s="22" t="s">
        <v>27</v>
      </c>
      <c r="C45" s="18">
        <v>180</v>
      </c>
      <c r="D45" s="18">
        <v>180</v>
      </c>
      <c r="E45" s="18">
        <v>0.96</v>
      </c>
      <c r="F45" s="18">
        <v>0.96</v>
      </c>
      <c r="G45" s="18">
        <v>0</v>
      </c>
      <c r="H45" s="18">
        <v>0</v>
      </c>
      <c r="I45" s="18">
        <v>18.18</v>
      </c>
      <c r="J45" s="18">
        <v>18.18</v>
      </c>
      <c r="K45" s="18">
        <v>76</v>
      </c>
      <c r="L45" s="18">
        <v>76</v>
      </c>
      <c r="M45" s="18">
        <v>3.6</v>
      </c>
      <c r="N45" s="18">
        <v>3.6</v>
      </c>
      <c r="O45" s="18" t="s">
        <v>53</v>
      </c>
      <c r="P45" s="26"/>
      <c r="Q45" s="14"/>
    </row>
    <row r="46" spans="1:16" ht="30">
      <c r="A46" s="19"/>
      <c r="B46" s="22" t="s">
        <v>19</v>
      </c>
      <c r="C46" s="18">
        <v>25</v>
      </c>
      <c r="D46" s="18">
        <v>35</v>
      </c>
      <c r="E46" s="18">
        <v>1.97</v>
      </c>
      <c r="F46" s="18">
        <v>2.96</v>
      </c>
      <c r="G46" s="18">
        <v>0.25</v>
      </c>
      <c r="H46" s="18">
        <v>0.35</v>
      </c>
      <c r="I46" s="18">
        <v>12.07</v>
      </c>
      <c r="J46" s="18">
        <v>16.9</v>
      </c>
      <c r="K46" s="18">
        <v>59.12</v>
      </c>
      <c r="L46" s="18">
        <v>83</v>
      </c>
      <c r="M46" s="18">
        <v>0</v>
      </c>
      <c r="N46" s="18">
        <v>0</v>
      </c>
      <c r="O46" s="17" t="s">
        <v>69</v>
      </c>
      <c r="P46" s="9"/>
    </row>
    <row r="47" spans="1:16" ht="30">
      <c r="A47" s="19"/>
      <c r="B47" s="22" t="s">
        <v>20</v>
      </c>
      <c r="C47" s="18">
        <v>30</v>
      </c>
      <c r="D47" s="18">
        <v>40</v>
      </c>
      <c r="E47" s="18">
        <v>1.65</v>
      </c>
      <c r="F47" s="18">
        <v>1.98</v>
      </c>
      <c r="G47" s="18">
        <v>0.3</v>
      </c>
      <c r="H47" s="18">
        <v>0.36</v>
      </c>
      <c r="I47" s="18">
        <v>8.35</v>
      </c>
      <c r="J47" s="18">
        <v>10.02</v>
      </c>
      <c r="K47" s="18">
        <v>43.4</v>
      </c>
      <c r="L47" s="18">
        <v>52.05</v>
      </c>
      <c r="M47" s="18">
        <v>0</v>
      </c>
      <c r="N47" s="18">
        <v>0</v>
      </c>
      <c r="O47" s="17" t="s">
        <v>69</v>
      </c>
      <c r="P47" s="9"/>
    </row>
    <row r="48" spans="1:15" ht="15.75">
      <c r="A48" s="20" t="s">
        <v>21</v>
      </c>
      <c r="B48" s="24"/>
      <c r="C48" s="25">
        <v>539</v>
      </c>
      <c r="D48" s="25">
        <v>740</v>
      </c>
      <c r="E48" s="25">
        <f>SUM(E41:E47)</f>
        <v>13.690000000000001</v>
      </c>
      <c r="F48" s="25">
        <f aca="true" t="shared" si="6" ref="F48:N48">SUM(F41:F47)</f>
        <v>18.110000000000003</v>
      </c>
      <c r="G48" s="25">
        <f t="shared" si="6"/>
        <v>14.469999999999999</v>
      </c>
      <c r="H48" s="25">
        <f t="shared" si="6"/>
        <v>19.35</v>
      </c>
      <c r="I48" s="25">
        <f t="shared" si="6"/>
        <v>77.86999999999999</v>
      </c>
      <c r="J48" s="29">
        <f t="shared" si="6"/>
        <v>102.82000000000001</v>
      </c>
      <c r="K48" s="29">
        <f t="shared" si="6"/>
        <v>442.41999999999996</v>
      </c>
      <c r="L48" s="29">
        <f t="shared" si="6"/>
        <v>620.95</v>
      </c>
      <c r="M48" s="25">
        <f t="shared" si="6"/>
        <v>15.63</v>
      </c>
      <c r="N48" s="25">
        <f t="shared" si="6"/>
        <v>20.17</v>
      </c>
      <c r="O48" s="18"/>
    </row>
    <row r="49" spans="1:15" s="26" customFormat="1" ht="45">
      <c r="A49" s="20" t="s">
        <v>22</v>
      </c>
      <c r="B49" s="21" t="s">
        <v>146</v>
      </c>
      <c r="C49" s="18" t="s">
        <v>138</v>
      </c>
      <c r="D49" s="18" t="s">
        <v>181</v>
      </c>
      <c r="E49" s="18">
        <v>9.3</v>
      </c>
      <c r="F49" s="18">
        <v>12.4</v>
      </c>
      <c r="G49" s="18">
        <v>6.33</v>
      </c>
      <c r="H49" s="18">
        <v>8.44</v>
      </c>
      <c r="I49" s="18">
        <v>6.45</v>
      </c>
      <c r="J49" s="18">
        <v>18.6</v>
      </c>
      <c r="K49" s="18">
        <v>119</v>
      </c>
      <c r="L49" s="18">
        <v>193</v>
      </c>
      <c r="M49" s="18">
        <v>0.13</v>
      </c>
      <c r="N49" s="18">
        <v>0.17</v>
      </c>
      <c r="O49" s="18" t="s">
        <v>119</v>
      </c>
    </row>
    <row r="50" spans="1:15" s="26" customFormat="1" ht="15">
      <c r="A50" s="19"/>
      <c r="B50" s="22" t="s">
        <v>87</v>
      </c>
      <c r="C50" s="18">
        <v>150</v>
      </c>
      <c r="D50" s="18">
        <v>180</v>
      </c>
      <c r="E50" s="18">
        <v>4.35</v>
      </c>
      <c r="F50" s="18">
        <v>5.22</v>
      </c>
      <c r="G50" s="18">
        <v>3.45</v>
      </c>
      <c r="H50" s="18">
        <v>4.5</v>
      </c>
      <c r="I50" s="18">
        <v>6.16</v>
      </c>
      <c r="J50" s="18">
        <v>7.38</v>
      </c>
      <c r="K50" s="18">
        <v>76</v>
      </c>
      <c r="L50" s="18">
        <v>91</v>
      </c>
      <c r="M50" s="18">
        <v>1.2</v>
      </c>
      <c r="N50" s="18">
        <v>1.44</v>
      </c>
      <c r="O50" s="18" t="s">
        <v>57</v>
      </c>
    </row>
    <row r="51" spans="1:15" s="26" customFormat="1" ht="15.75">
      <c r="A51" s="20" t="s">
        <v>23</v>
      </c>
      <c r="B51" s="24"/>
      <c r="C51" s="25">
        <v>220</v>
      </c>
      <c r="D51" s="25">
        <v>272</v>
      </c>
      <c r="E51" s="25">
        <f aca="true" t="shared" si="7" ref="E51:N51">SUM(E49:E50)</f>
        <v>13.65</v>
      </c>
      <c r="F51" s="25">
        <f t="shared" si="7"/>
        <v>17.62</v>
      </c>
      <c r="G51" s="25">
        <f t="shared" si="7"/>
        <v>9.780000000000001</v>
      </c>
      <c r="H51" s="25">
        <f t="shared" si="7"/>
        <v>12.94</v>
      </c>
      <c r="I51" s="25">
        <f t="shared" si="7"/>
        <v>12.61</v>
      </c>
      <c r="J51" s="25">
        <f t="shared" si="7"/>
        <v>25.98</v>
      </c>
      <c r="K51" s="25">
        <f t="shared" si="7"/>
        <v>195</v>
      </c>
      <c r="L51" s="25">
        <f t="shared" si="7"/>
        <v>284</v>
      </c>
      <c r="M51" s="25">
        <f t="shared" si="7"/>
        <v>1.33</v>
      </c>
      <c r="N51" s="25">
        <f t="shared" si="7"/>
        <v>1.6099999999999999</v>
      </c>
      <c r="O51" s="18"/>
    </row>
    <row r="52" spans="1:15" ht="15.75">
      <c r="A52" s="20" t="s">
        <v>24</v>
      </c>
      <c r="B52" s="24"/>
      <c r="C52" s="25"/>
      <c r="D52" s="25"/>
      <c r="E52" s="30">
        <f aca="true" t="shared" si="8" ref="E52:N52">E51+E48+E40+E38</f>
        <v>36.160000000000004</v>
      </c>
      <c r="F52" s="25">
        <f>F51+F48+F40+F38</f>
        <v>47.410000000000004</v>
      </c>
      <c r="G52" s="25">
        <f t="shared" si="8"/>
        <v>35.82</v>
      </c>
      <c r="H52" s="25">
        <f>H51+H48+H40+H38</f>
        <v>48.85</v>
      </c>
      <c r="I52" s="30">
        <f t="shared" si="8"/>
        <v>137.67</v>
      </c>
      <c r="J52" s="25">
        <f>J51+J48+J40+J38</f>
        <v>182.17000000000002</v>
      </c>
      <c r="K52" s="25">
        <f t="shared" si="8"/>
        <v>955.42</v>
      </c>
      <c r="L52" s="25">
        <f t="shared" si="8"/>
        <v>1306.95</v>
      </c>
      <c r="M52" s="25">
        <f t="shared" si="8"/>
        <v>24.240000000000002</v>
      </c>
      <c r="N52" s="25">
        <f t="shared" si="8"/>
        <v>29.53</v>
      </c>
      <c r="O52" s="25"/>
    </row>
    <row r="53" spans="1:15" s="26" customFormat="1" ht="15">
      <c r="A53" s="19"/>
      <c r="B53" s="2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6" ht="12.75">
      <c r="B54" t="s">
        <v>96</v>
      </c>
      <c r="E54">
        <v>36</v>
      </c>
      <c r="F54">
        <v>46</v>
      </c>
      <c r="G54">
        <v>40</v>
      </c>
      <c r="H54">
        <v>51</v>
      </c>
      <c r="I54">
        <v>141</v>
      </c>
      <c r="J54">
        <v>196</v>
      </c>
      <c r="K54">
        <v>975</v>
      </c>
      <c r="L54">
        <v>1350</v>
      </c>
      <c r="M54">
        <v>28</v>
      </c>
      <c r="N54">
        <v>32</v>
      </c>
      <c r="P54" s="10"/>
    </row>
    <row r="55" spans="1:15" s="26" customFormat="1" ht="15">
      <c r="A55"/>
      <c r="B55" t="s">
        <v>97</v>
      </c>
      <c r="C55"/>
      <c r="D55"/>
      <c r="E55" s="59">
        <f aca="true" t="shared" si="9" ref="E55:N55">E52-E54</f>
        <v>0.1600000000000037</v>
      </c>
      <c r="F55">
        <f t="shared" si="9"/>
        <v>1.4100000000000037</v>
      </c>
      <c r="G55">
        <f t="shared" si="9"/>
        <v>-4.18</v>
      </c>
      <c r="H55">
        <f t="shared" si="9"/>
        <v>-2.1499999999999986</v>
      </c>
      <c r="I55" s="59">
        <f t="shared" si="9"/>
        <v>-3.3300000000000125</v>
      </c>
      <c r="J55">
        <f t="shared" si="9"/>
        <v>-13.829999999999984</v>
      </c>
      <c r="K55">
        <f t="shared" si="9"/>
        <v>-19.58000000000004</v>
      </c>
      <c r="L55">
        <f t="shared" si="9"/>
        <v>-43.049999999999955</v>
      </c>
      <c r="M55">
        <f t="shared" si="9"/>
        <v>-3.759999999999998</v>
      </c>
      <c r="N55">
        <f t="shared" si="9"/>
        <v>-2.469999999999999</v>
      </c>
      <c r="O55"/>
    </row>
  </sheetData>
  <sheetProtection/>
  <mergeCells count="14">
    <mergeCell ref="C2:D2"/>
    <mergeCell ref="E2:J2"/>
    <mergeCell ref="E3:F3"/>
    <mergeCell ref="G3:H3"/>
    <mergeCell ref="I3:J3"/>
    <mergeCell ref="M2:N2"/>
    <mergeCell ref="K2:L2"/>
    <mergeCell ref="C31:D31"/>
    <mergeCell ref="E31:J31"/>
    <mergeCell ref="K31:L31"/>
    <mergeCell ref="M31:N31"/>
    <mergeCell ref="E32:F32"/>
    <mergeCell ref="G32:H32"/>
    <mergeCell ref="I32:J32"/>
  </mergeCells>
  <printOptions/>
  <pageMargins left="0.5905511811023623" right="0.1968503937007874" top="0.1968503937007874" bottom="0.1968503937007874" header="0.5118110236220472" footer="0.5118110236220472"/>
  <pageSetup fitToHeight="25" horizontalDpi="600" verticalDpi="600" orientation="landscape" paperSize="9" scale="84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Q29"/>
  <sheetViews>
    <sheetView zoomScalePageLayoutView="0" workbookViewId="0" topLeftCell="A7">
      <selection activeCell="G10" sqref="G10"/>
    </sheetView>
  </sheetViews>
  <sheetFormatPr defaultColWidth="9.00390625" defaultRowHeight="12.75"/>
  <cols>
    <col min="1" max="1" width="13.75390625" style="0" customWidth="1"/>
    <col min="2" max="2" width="30.75390625" style="0" customWidth="1"/>
    <col min="3" max="3" width="10.375" style="0" customWidth="1"/>
    <col min="6" max="6" width="10.875" style="0" bestFit="1" customWidth="1"/>
    <col min="15" max="15" width="12.625" style="0" customWidth="1"/>
  </cols>
  <sheetData>
    <row r="3" ht="18">
      <c r="B3" s="61" t="s">
        <v>194</v>
      </c>
    </row>
    <row r="4" spans="1:16" ht="43.5" customHeight="1">
      <c r="A4" s="16" t="s">
        <v>0</v>
      </c>
      <c r="B4" s="17" t="s">
        <v>1</v>
      </c>
      <c r="C4" s="69" t="s">
        <v>2</v>
      </c>
      <c r="D4" s="70"/>
      <c r="E4" s="69" t="s">
        <v>8</v>
      </c>
      <c r="F4" s="71"/>
      <c r="G4" s="71"/>
      <c r="H4" s="71"/>
      <c r="I4" s="71"/>
      <c r="J4" s="70"/>
      <c r="K4" s="72" t="s">
        <v>9</v>
      </c>
      <c r="L4" s="73"/>
      <c r="M4" s="69" t="s">
        <v>10</v>
      </c>
      <c r="N4" s="70"/>
      <c r="O4" s="17" t="s">
        <v>11</v>
      </c>
      <c r="P4" s="26"/>
    </row>
    <row r="5" spans="1:16" ht="15">
      <c r="A5" s="16"/>
      <c r="B5" s="17"/>
      <c r="C5" s="18"/>
      <c r="D5" s="18"/>
      <c r="E5" s="69" t="s">
        <v>5</v>
      </c>
      <c r="F5" s="70"/>
      <c r="G5" s="69" t="s">
        <v>6</v>
      </c>
      <c r="H5" s="70"/>
      <c r="I5" s="69" t="s">
        <v>7</v>
      </c>
      <c r="J5" s="70"/>
      <c r="K5" s="17"/>
      <c r="L5" s="17"/>
      <c r="M5" s="18"/>
      <c r="N5" s="18"/>
      <c r="O5" s="17"/>
      <c r="P5" s="26"/>
    </row>
    <row r="6" spans="1:16" ht="15">
      <c r="A6" s="19"/>
      <c r="B6" s="18"/>
      <c r="C6" s="18" t="s">
        <v>3</v>
      </c>
      <c r="D6" s="18" t="s">
        <v>4</v>
      </c>
      <c r="E6" s="18" t="s">
        <v>3</v>
      </c>
      <c r="F6" s="18" t="s">
        <v>4</v>
      </c>
      <c r="G6" s="18" t="s">
        <v>3</v>
      </c>
      <c r="H6" s="18" t="s">
        <v>4</v>
      </c>
      <c r="I6" s="18" t="s">
        <v>3</v>
      </c>
      <c r="J6" s="18" t="s">
        <v>4</v>
      </c>
      <c r="K6" s="18" t="s">
        <v>3</v>
      </c>
      <c r="L6" s="18" t="s">
        <v>4</v>
      </c>
      <c r="M6" s="18" t="s">
        <v>3</v>
      </c>
      <c r="N6" s="18" t="s">
        <v>4</v>
      </c>
      <c r="O6" s="18"/>
      <c r="P6" s="26"/>
    </row>
    <row r="7" spans="1:16" ht="15.75">
      <c r="A7" s="20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6"/>
    </row>
    <row r="8" spans="1:17" ht="15.75">
      <c r="A8" s="20" t="s">
        <v>13</v>
      </c>
      <c r="B8" s="21" t="s">
        <v>175</v>
      </c>
      <c r="C8" s="18">
        <v>155</v>
      </c>
      <c r="D8" s="18">
        <v>205</v>
      </c>
      <c r="E8" s="23">
        <v>4.17</v>
      </c>
      <c r="F8" s="23">
        <v>5.56</v>
      </c>
      <c r="G8" s="18">
        <v>3.87</v>
      </c>
      <c r="H8" s="18">
        <v>5.16</v>
      </c>
      <c r="I8" s="23">
        <v>13.76</v>
      </c>
      <c r="J8" s="18">
        <v>18.35</v>
      </c>
      <c r="K8" s="18">
        <v>137</v>
      </c>
      <c r="L8" s="18">
        <v>197</v>
      </c>
      <c r="M8" s="18">
        <v>0.68</v>
      </c>
      <c r="N8" s="18">
        <v>0.91</v>
      </c>
      <c r="O8" s="18" t="s">
        <v>174</v>
      </c>
      <c r="P8" s="33"/>
      <c r="Q8" s="11"/>
    </row>
    <row r="9" spans="1:15" ht="30">
      <c r="A9" s="19"/>
      <c r="B9" s="21" t="s">
        <v>73</v>
      </c>
      <c r="C9" s="50" t="s">
        <v>114</v>
      </c>
      <c r="D9" s="50" t="s">
        <v>114</v>
      </c>
      <c r="E9" s="18">
        <v>2.45</v>
      </c>
      <c r="F9" s="18">
        <v>2.45</v>
      </c>
      <c r="G9" s="18">
        <v>7.55</v>
      </c>
      <c r="H9" s="18">
        <v>7.55</v>
      </c>
      <c r="I9" s="18">
        <v>14.62</v>
      </c>
      <c r="J9" s="18">
        <v>14.62</v>
      </c>
      <c r="K9" s="18">
        <v>99</v>
      </c>
      <c r="L9" s="18">
        <v>99</v>
      </c>
      <c r="M9" s="18">
        <v>0</v>
      </c>
      <c r="N9" s="18">
        <v>0</v>
      </c>
      <c r="O9" s="18" t="s">
        <v>75</v>
      </c>
    </row>
    <row r="10" spans="1:15" ht="25.5" customHeight="1">
      <c r="A10" s="19"/>
      <c r="B10" s="21" t="s">
        <v>26</v>
      </c>
      <c r="C10" s="18" t="s">
        <v>214</v>
      </c>
      <c r="D10" s="18" t="s">
        <v>43</v>
      </c>
      <c r="E10" s="18">
        <v>0.22</v>
      </c>
      <c r="F10" s="18">
        <v>0.27</v>
      </c>
      <c r="G10" s="18">
        <v>0</v>
      </c>
      <c r="H10" s="18">
        <v>0</v>
      </c>
      <c r="I10" s="18">
        <v>15.2</v>
      </c>
      <c r="J10" s="18">
        <v>18.24</v>
      </c>
      <c r="K10" s="18">
        <v>54</v>
      </c>
      <c r="L10" s="18">
        <v>65</v>
      </c>
      <c r="M10" s="18">
        <v>1.42</v>
      </c>
      <c r="N10" s="18">
        <v>2.83</v>
      </c>
      <c r="O10" s="18" t="s">
        <v>52</v>
      </c>
    </row>
    <row r="11" spans="1:16" ht="30" customHeight="1">
      <c r="A11" s="27" t="s">
        <v>14</v>
      </c>
      <c r="B11" s="24"/>
      <c r="C11" s="25"/>
      <c r="D11" s="25"/>
      <c r="E11" s="30">
        <f aca="true" t="shared" si="0" ref="E11:N11">SUM(E8:E10)</f>
        <v>6.84</v>
      </c>
      <c r="F11" s="25">
        <f t="shared" si="0"/>
        <v>8.28</v>
      </c>
      <c r="G11" s="25">
        <f t="shared" si="0"/>
        <v>11.42</v>
      </c>
      <c r="H11" s="25">
        <f t="shared" si="0"/>
        <v>12.71</v>
      </c>
      <c r="I11" s="30">
        <f t="shared" si="0"/>
        <v>43.58</v>
      </c>
      <c r="J11" s="25">
        <f t="shared" si="0"/>
        <v>51.209999999999994</v>
      </c>
      <c r="K11" s="25">
        <f t="shared" si="0"/>
        <v>290</v>
      </c>
      <c r="L11" s="25">
        <f t="shared" si="0"/>
        <v>361</v>
      </c>
      <c r="M11" s="25">
        <f t="shared" si="0"/>
        <v>2.1</v>
      </c>
      <c r="N11" s="25">
        <f t="shared" si="0"/>
        <v>3.74</v>
      </c>
      <c r="O11" s="25"/>
      <c r="P11" s="26"/>
    </row>
    <row r="12" spans="1:16" ht="21" customHeight="1">
      <c r="A12" s="20" t="s">
        <v>15</v>
      </c>
      <c r="B12" s="21" t="s">
        <v>201</v>
      </c>
      <c r="C12" s="18">
        <v>60</v>
      </c>
      <c r="D12" s="18">
        <v>65</v>
      </c>
      <c r="E12" s="18">
        <v>0.32</v>
      </c>
      <c r="F12" s="18">
        <v>0.34</v>
      </c>
      <c r="G12" s="18">
        <v>0.32</v>
      </c>
      <c r="H12" s="18">
        <v>0.34</v>
      </c>
      <c r="I12" s="18">
        <v>7.84</v>
      </c>
      <c r="J12" s="18">
        <v>8.33</v>
      </c>
      <c r="K12" s="18">
        <v>35</v>
      </c>
      <c r="L12" s="18">
        <v>37</v>
      </c>
      <c r="M12" s="18">
        <v>6</v>
      </c>
      <c r="N12" s="18">
        <v>6.5</v>
      </c>
      <c r="O12" s="18" t="s">
        <v>49</v>
      </c>
      <c r="P12" s="9"/>
    </row>
    <row r="13" spans="1:16" ht="31.5">
      <c r="A13" s="27" t="s">
        <v>16</v>
      </c>
      <c r="B13" s="24"/>
      <c r="C13" s="25">
        <v>395.5</v>
      </c>
      <c r="D13" s="25">
        <v>487</v>
      </c>
      <c r="E13" s="25">
        <f aca="true" t="shared" si="1" ref="E13:N13">SUM(E12:E12)</f>
        <v>0.32</v>
      </c>
      <c r="F13" s="25">
        <f t="shared" si="1"/>
        <v>0.34</v>
      </c>
      <c r="G13" s="25">
        <f t="shared" si="1"/>
        <v>0.32</v>
      </c>
      <c r="H13" s="25">
        <f t="shared" si="1"/>
        <v>0.34</v>
      </c>
      <c r="I13" s="25">
        <f t="shared" si="1"/>
        <v>7.84</v>
      </c>
      <c r="J13" s="25">
        <f t="shared" si="1"/>
        <v>8.33</v>
      </c>
      <c r="K13" s="25">
        <f t="shared" si="1"/>
        <v>35</v>
      </c>
      <c r="L13" s="25">
        <f t="shared" si="1"/>
        <v>37</v>
      </c>
      <c r="M13" s="25">
        <f t="shared" si="1"/>
        <v>6</v>
      </c>
      <c r="N13" s="25">
        <f t="shared" si="1"/>
        <v>6.5</v>
      </c>
      <c r="O13" s="18"/>
      <c r="P13" s="26"/>
    </row>
    <row r="14" spans="1:15" ht="22.5" customHeight="1">
      <c r="A14" s="20" t="s">
        <v>17</v>
      </c>
      <c r="B14" s="26" t="s">
        <v>210</v>
      </c>
      <c r="C14" s="16">
        <v>30</v>
      </c>
      <c r="D14" s="16">
        <v>60</v>
      </c>
      <c r="E14" s="16">
        <v>1.41</v>
      </c>
      <c r="F14" s="16">
        <v>2.82</v>
      </c>
      <c r="G14" s="16">
        <v>2.85</v>
      </c>
      <c r="H14" s="16">
        <v>5.7</v>
      </c>
      <c r="I14" s="16">
        <v>2.15</v>
      </c>
      <c r="J14" s="16">
        <v>4.3</v>
      </c>
      <c r="K14" s="16">
        <v>40</v>
      </c>
      <c r="L14" s="16">
        <v>80</v>
      </c>
      <c r="M14" s="16">
        <v>2.15</v>
      </c>
      <c r="N14" s="16">
        <v>4.9</v>
      </c>
      <c r="O14" s="16" t="s">
        <v>208</v>
      </c>
    </row>
    <row r="15" spans="1:15" ht="39.75" customHeight="1">
      <c r="A15" s="6"/>
      <c r="B15" s="21" t="s">
        <v>120</v>
      </c>
      <c r="C15" s="18">
        <v>150</v>
      </c>
      <c r="D15" s="18">
        <v>200</v>
      </c>
      <c r="E15" s="43">
        <v>5.3</v>
      </c>
      <c r="F15" s="43">
        <v>6.6</v>
      </c>
      <c r="G15" s="43">
        <v>4.14</v>
      </c>
      <c r="H15" s="43">
        <v>5.18</v>
      </c>
      <c r="I15" s="43">
        <v>10.71</v>
      </c>
      <c r="J15" s="43">
        <v>16.14</v>
      </c>
      <c r="K15" s="43">
        <v>63</v>
      </c>
      <c r="L15" s="43">
        <v>84</v>
      </c>
      <c r="M15" s="43">
        <v>4.6</v>
      </c>
      <c r="N15" s="43">
        <v>5.75</v>
      </c>
      <c r="O15" s="18" t="s">
        <v>150</v>
      </c>
    </row>
    <row r="16" spans="1:16" ht="30">
      <c r="A16" s="19"/>
      <c r="B16" s="21" t="s">
        <v>89</v>
      </c>
      <c r="C16" s="18">
        <v>60</v>
      </c>
      <c r="D16" s="18">
        <v>70</v>
      </c>
      <c r="E16" s="18">
        <v>8.99</v>
      </c>
      <c r="F16" s="18">
        <v>10.49</v>
      </c>
      <c r="G16" s="18">
        <v>6.47</v>
      </c>
      <c r="H16" s="18">
        <v>7.54</v>
      </c>
      <c r="I16" s="18">
        <v>4.17</v>
      </c>
      <c r="J16" s="18">
        <v>4.86</v>
      </c>
      <c r="K16" s="18">
        <v>86.2</v>
      </c>
      <c r="L16" s="18">
        <v>145</v>
      </c>
      <c r="M16" s="18">
        <v>0.62</v>
      </c>
      <c r="N16" s="18">
        <v>0.82</v>
      </c>
      <c r="O16" s="18" t="s">
        <v>88</v>
      </c>
      <c r="P16" s="26"/>
    </row>
    <row r="17" spans="1:15" ht="21.75" customHeight="1">
      <c r="A17" s="19"/>
      <c r="B17" s="22" t="s">
        <v>90</v>
      </c>
      <c r="C17" s="18">
        <v>10</v>
      </c>
      <c r="D17" s="18">
        <v>20</v>
      </c>
      <c r="E17" s="18">
        <v>0.31</v>
      </c>
      <c r="F17" s="18">
        <v>0.62</v>
      </c>
      <c r="G17" s="18">
        <v>0.78</v>
      </c>
      <c r="H17" s="18">
        <v>1.57</v>
      </c>
      <c r="I17" s="18">
        <v>1.06</v>
      </c>
      <c r="J17" s="18">
        <v>2.13</v>
      </c>
      <c r="K17" s="18">
        <v>12.5</v>
      </c>
      <c r="L17" s="18">
        <v>25</v>
      </c>
      <c r="M17" s="18">
        <v>0.05</v>
      </c>
      <c r="N17" s="18">
        <v>0.1</v>
      </c>
      <c r="O17" s="18" t="s">
        <v>91</v>
      </c>
    </row>
    <row r="18" spans="1:15" ht="24" customHeight="1">
      <c r="A18" s="19"/>
      <c r="B18" s="22" t="s">
        <v>28</v>
      </c>
      <c r="C18" s="18">
        <v>100</v>
      </c>
      <c r="D18" s="18">
        <v>150</v>
      </c>
      <c r="E18" s="18">
        <v>2.04</v>
      </c>
      <c r="F18" s="18">
        <v>3.06</v>
      </c>
      <c r="G18" s="18">
        <v>3.2</v>
      </c>
      <c r="H18" s="18">
        <v>4.8</v>
      </c>
      <c r="I18" s="18">
        <v>13.63</v>
      </c>
      <c r="J18" s="18">
        <v>20.54</v>
      </c>
      <c r="K18" s="18">
        <v>92</v>
      </c>
      <c r="L18" s="18">
        <v>137</v>
      </c>
      <c r="M18" s="18">
        <v>12.1</v>
      </c>
      <c r="N18" s="18">
        <v>18.16</v>
      </c>
      <c r="O18" s="18" t="s">
        <v>56</v>
      </c>
    </row>
    <row r="19" spans="1:16" ht="36" customHeight="1">
      <c r="A19" s="19"/>
      <c r="B19" s="21" t="s">
        <v>110</v>
      </c>
      <c r="C19" s="18">
        <v>150</v>
      </c>
      <c r="D19" s="18">
        <v>180</v>
      </c>
      <c r="E19" s="18">
        <v>0.42</v>
      </c>
      <c r="F19" s="18">
        <v>0.51</v>
      </c>
      <c r="G19" s="32">
        <v>0.04</v>
      </c>
      <c r="H19" s="32">
        <v>0.05</v>
      </c>
      <c r="I19" s="18">
        <v>20.6</v>
      </c>
      <c r="J19" s="18">
        <v>24.7</v>
      </c>
      <c r="K19" s="18">
        <v>93</v>
      </c>
      <c r="L19" s="18">
        <v>111</v>
      </c>
      <c r="M19" s="18">
        <v>0.82</v>
      </c>
      <c r="N19" s="18">
        <v>0.99</v>
      </c>
      <c r="O19" s="18" t="s">
        <v>109</v>
      </c>
      <c r="P19" s="9"/>
    </row>
    <row r="20" spans="1:16" ht="30.75" customHeight="1">
      <c r="A20" s="19"/>
      <c r="B20" s="22" t="s">
        <v>19</v>
      </c>
      <c r="C20" s="18">
        <v>20</v>
      </c>
      <c r="D20" s="18">
        <v>35</v>
      </c>
      <c r="E20" s="18">
        <v>1.58</v>
      </c>
      <c r="F20" s="18">
        <v>2.96</v>
      </c>
      <c r="G20" s="18">
        <v>0.2</v>
      </c>
      <c r="H20" s="18">
        <v>0.35</v>
      </c>
      <c r="I20" s="18">
        <v>9.66</v>
      </c>
      <c r="J20" s="18">
        <v>16.9</v>
      </c>
      <c r="K20" s="18">
        <v>47.3</v>
      </c>
      <c r="L20" s="18">
        <v>83</v>
      </c>
      <c r="M20" s="18">
        <v>0</v>
      </c>
      <c r="N20" s="18">
        <v>0</v>
      </c>
      <c r="O20" s="17" t="s">
        <v>69</v>
      </c>
      <c r="P20" s="9"/>
    </row>
    <row r="21" spans="1:16" ht="30.75" customHeight="1">
      <c r="A21" s="19"/>
      <c r="B21" s="22" t="s">
        <v>20</v>
      </c>
      <c r="C21" s="18">
        <v>30</v>
      </c>
      <c r="D21" s="18">
        <v>40</v>
      </c>
      <c r="E21" s="18">
        <v>1.65</v>
      </c>
      <c r="F21" s="18">
        <v>1.98</v>
      </c>
      <c r="G21" s="18">
        <v>0.3</v>
      </c>
      <c r="H21" s="18">
        <v>0.36</v>
      </c>
      <c r="I21" s="18">
        <v>8.35</v>
      </c>
      <c r="J21" s="18">
        <v>10.02</v>
      </c>
      <c r="K21" s="18">
        <v>43.4</v>
      </c>
      <c r="L21" s="18">
        <v>52.05</v>
      </c>
      <c r="M21" s="18">
        <v>0</v>
      </c>
      <c r="N21" s="18">
        <v>0</v>
      </c>
      <c r="O21" s="17" t="s">
        <v>69</v>
      </c>
      <c r="P21" s="9"/>
    </row>
    <row r="22" spans="1:16" ht="22.5" customHeight="1">
      <c r="A22" s="20" t="s">
        <v>21</v>
      </c>
      <c r="B22" s="24"/>
      <c r="C22" s="25">
        <f>SUM(C14:C21)</f>
        <v>550</v>
      </c>
      <c r="D22" s="25">
        <f>SUM(D14:D21)</f>
        <v>755</v>
      </c>
      <c r="E22" s="25">
        <f aca="true" t="shared" si="2" ref="E22:N22">SUM(E14:E21)</f>
        <v>21.699999999999996</v>
      </c>
      <c r="F22" s="25">
        <f t="shared" si="2"/>
        <v>29.040000000000003</v>
      </c>
      <c r="G22" s="25">
        <f t="shared" si="2"/>
        <v>17.98</v>
      </c>
      <c r="H22" s="25">
        <f t="shared" si="2"/>
        <v>25.55</v>
      </c>
      <c r="I22" s="25">
        <f t="shared" si="2"/>
        <v>70.33</v>
      </c>
      <c r="J22" s="29">
        <f t="shared" si="2"/>
        <v>99.58999999999999</v>
      </c>
      <c r="K22" s="29">
        <f t="shared" si="2"/>
        <v>477.4</v>
      </c>
      <c r="L22" s="29">
        <f t="shared" si="2"/>
        <v>717.05</v>
      </c>
      <c r="M22" s="25">
        <f t="shared" si="2"/>
        <v>20.34</v>
      </c>
      <c r="N22" s="25">
        <f t="shared" si="2"/>
        <v>30.72</v>
      </c>
      <c r="O22" s="18"/>
      <c r="P22" s="26"/>
    </row>
    <row r="23" spans="1:17" ht="27" customHeight="1">
      <c r="A23" s="20" t="s">
        <v>22</v>
      </c>
      <c r="B23" s="21" t="s">
        <v>192</v>
      </c>
      <c r="C23" s="18">
        <v>45</v>
      </c>
      <c r="D23" s="18">
        <v>60</v>
      </c>
      <c r="E23" s="18">
        <v>0.67</v>
      </c>
      <c r="F23" s="18">
        <v>0.9</v>
      </c>
      <c r="G23" s="18">
        <v>3.85</v>
      </c>
      <c r="H23" s="18">
        <v>5.01</v>
      </c>
      <c r="I23" s="18">
        <v>2.77</v>
      </c>
      <c r="J23" s="18">
        <v>3.69</v>
      </c>
      <c r="K23" s="18">
        <v>32.3</v>
      </c>
      <c r="L23" s="18">
        <v>43.02</v>
      </c>
      <c r="M23" s="18">
        <v>1.33</v>
      </c>
      <c r="N23" s="18">
        <v>1.77</v>
      </c>
      <c r="O23" s="18" t="s">
        <v>193</v>
      </c>
      <c r="P23" s="4"/>
      <c r="Q23" s="11"/>
    </row>
    <row r="24" spans="1:15" ht="19.5" customHeight="1">
      <c r="A24" s="20"/>
      <c r="B24" s="21" t="s">
        <v>121</v>
      </c>
      <c r="C24" s="18">
        <v>50</v>
      </c>
      <c r="D24" s="18">
        <v>60</v>
      </c>
      <c r="E24" s="18">
        <v>3.62</v>
      </c>
      <c r="F24" s="18">
        <v>4.34</v>
      </c>
      <c r="G24" s="18">
        <v>0.99</v>
      </c>
      <c r="H24" s="18">
        <v>1.19</v>
      </c>
      <c r="I24" s="18">
        <v>14.11</v>
      </c>
      <c r="J24" s="18">
        <v>16.9</v>
      </c>
      <c r="K24" s="18">
        <v>120</v>
      </c>
      <c r="L24" s="18">
        <v>152</v>
      </c>
      <c r="M24" s="18">
        <v>0.13</v>
      </c>
      <c r="N24" s="18">
        <v>0.16</v>
      </c>
      <c r="O24" s="18" t="s">
        <v>122</v>
      </c>
    </row>
    <row r="25" spans="1:16" ht="22.5" customHeight="1">
      <c r="A25" s="19"/>
      <c r="B25" s="21" t="s">
        <v>102</v>
      </c>
      <c r="C25" s="18" t="s">
        <v>81</v>
      </c>
      <c r="D25" s="18" t="s">
        <v>45</v>
      </c>
      <c r="E25" s="18">
        <v>4.35</v>
      </c>
      <c r="F25" s="18">
        <v>5.22</v>
      </c>
      <c r="G25" s="18">
        <v>3.75</v>
      </c>
      <c r="H25" s="18">
        <v>4.5</v>
      </c>
      <c r="I25" s="18">
        <v>6</v>
      </c>
      <c r="J25" s="18">
        <v>7.2</v>
      </c>
      <c r="K25" s="18">
        <v>75</v>
      </c>
      <c r="L25" s="18">
        <v>90</v>
      </c>
      <c r="M25" s="18">
        <v>1.05</v>
      </c>
      <c r="N25" s="18">
        <v>1.26</v>
      </c>
      <c r="O25" s="18" t="s">
        <v>57</v>
      </c>
      <c r="P25" s="9"/>
    </row>
    <row r="26" spans="1:15" s="52" customFormat="1" ht="31.5">
      <c r="A26" s="27" t="s">
        <v>23</v>
      </c>
      <c r="B26" s="24"/>
      <c r="C26" s="25">
        <v>250</v>
      </c>
      <c r="D26" s="25">
        <v>305</v>
      </c>
      <c r="E26" s="30">
        <f>SUM(E23:E25)</f>
        <v>8.64</v>
      </c>
      <c r="F26" s="30">
        <f aca="true" t="shared" si="3" ref="F26:N26">SUM(F23:F25)</f>
        <v>10.46</v>
      </c>
      <c r="G26" s="30">
        <f t="shared" si="3"/>
        <v>8.59</v>
      </c>
      <c r="H26" s="30">
        <f t="shared" si="3"/>
        <v>10.7</v>
      </c>
      <c r="I26" s="30">
        <f t="shared" si="3"/>
        <v>22.88</v>
      </c>
      <c r="J26" s="30">
        <f t="shared" si="3"/>
        <v>27.79</v>
      </c>
      <c r="K26" s="30">
        <f t="shared" si="3"/>
        <v>227.3</v>
      </c>
      <c r="L26" s="30">
        <f t="shared" si="3"/>
        <v>285.02</v>
      </c>
      <c r="M26" s="30">
        <f t="shared" si="3"/>
        <v>2.51</v>
      </c>
      <c r="N26" s="30">
        <f t="shared" si="3"/>
        <v>3.19</v>
      </c>
      <c r="O26" s="51"/>
    </row>
    <row r="27" spans="1:16" ht="31.5">
      <c r="A27" s="27" t="s">
        <v>24</v>
      </c>
      <c r="B27" s="24"/>
      <c r="C27" s="25"/>
      <c r="D27" s="25"/>
      <c r="E27" s="30">
        <f aca="true" t="shared" si="4" ref="E27:L27">E11+E13+E22+E26</f>
        <v>37.5</v>
      </c>
      <c r="F27" s="25">
        <f t="shared" si="4"/>
        <v>48.120000000000005</v>
      </c>
      <c r="G27" s="25">
        <f t="shared" si="4"/>
        <v>38.31</v>
      </c>
      <c r="H27" s="25">
        <f t="shared" si="4"/>
        <v>49.3</v>
      </c>
      <c r="I27" s="30">
        <f t="shared" si="4"/>
        <v>144.63</v>
      </c>
      <c r="J27" s="25">
        <f t="shared" si="4"/>
        <v>186.92</v>
      </c>
      <c r="K27" s="25">
        <f t="shared" si="4"/>
        <v>1029.7</v>
      </c>
      <c r="L27" s="25">
        <f t="shared" si="4"/>
        <v>1400.07</v>
      </c>
      <c r="M27" s="30">
        <f>M26+M22+M13+M11</f>
        <v>30.950000000000003</v>
      </c>
      <c r="N27" s="30">
        <f>N26+N22+N13+N11</f>
        <v>44.15</v>
      </c>
      <c r="O27" s="18"/>
      <c r="P27" s="26"/>
    </row>
    <row r="28" spans="2:16" ht="12.75">
      <c r="B28" t="s">
        <v>96</v>
      </c>
      <c r="E28">
        <v>36</v>
      </c>
      <c r="F28">
        <v>46</v>
      </c>
      <c r="G28">
        <v>40</v>
      </c>
      <c r="H28">
        <v>51</v>
      </c>
      <c r="I28">
        <v>141</v>
      </c>
      <c r="J28">
        <v>196</v>
      </c>
      <c r="K28">
        <v>975</v>
      </c>
      <c r="L28">
        <v>1350</v>
      </c>
      <c r="M28">
        <v>28</v>
      </c>
      <c r="N28">
        <v>32</v>
      </c>
      <c r="P28" s="10"/>
    </row>
    <row r="29" spans="2:14" ht="12.75">
      <c r="B29" t="s">
        <v>97</v>
      </c>
      <c r="E29" s="59">
        <f aca="true" t="shared" si="5" ref="E29:N29">E27-E28</f>
        <v>1.5</v>
      </c>
      <c r="F29">
        <f t="shared" si="5"/>
        <v>2.1200000000000045</v>
      </c>
      <c r="G29">
        <f t="shared" si="5"/>
        <v>-1.6899999999999977</v>
      </c>
      <c r="H29">
        <f t="shared" si="5"/>
        <v>-1.7000000000000028</v>
      </c>
      <c r="I29" s="59">
        <f t="shared" si="5"/>
        <v>3.6299999999999955</v>
      </c>
      <c r="J29">
        <f t="shared" si="5"/>
        <v>-9.080000000000013</v>
      </c>
      <c r="K29">
        <f t="shared" si="5"/>
        <v>54.700000000000045</v>
      </c>
      <c r="L29">
        <f t="shared" si="5"/>
        <v>50.069999999999936</v>
      </c>
      <c r="M29">
        <f t="shared" si="5"/>
        <v>2.950000000000003</v>
      </c>
      <c r="N29">
        <f t="shared" si="5"/>
        <v>12.149999999999999</v>
      </c>
    </row>
  </sheetData>
  <sheetProtection/>
  <mergeCells count="7">
    <mergeCell ref="C4:D4"/>
    <mergeCell ref="E4:J4"/>
    <mergeCell ref="K4:L4"/>
    <mergeCell ref="M4:N4"/>
    <mergeCell ref="E5:F5"/>
    <mergeCell ref="G5:H5"/>
    <mergeCell ref="I5:J5"/>
  </mergeCells>
  <printOptions/>
  <pageMargins left="0.5905511811023623" right="0.1968503937007874" top="0.1968503937007874" bottom="0.1968503937007874" header="0.5118110236220472" footer="0.5118110236220472"/>
  <pageSetup fitToHeight="26" horizontalDpi="600" verticalDpi="600" orientation="landscape" paperSize="9" scale="80" r:id="rId1"/>
  <rowBreaks count="1" manualBreakCount="1">
    <brk id="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0">
      <selection activeCell="C11" sqref="C11:O11"/>
    </sheetView>
  </sheetViews>
  <sheetFormatPr defaultColWidth="9.00390625" defaultRowHeight="12.75"/>
  <cols>
    <col min="1" max="1" width="14.75390625" style="0" customWidth="1"/>
    <col min="2" max="2" width="28.625" style="0" customWidth="1"/>
    <col min="9" max="9" width="9.625" style="0" bestFit="1" customWidth="1"/>
    <col min="14" max="14" width="10.875" style="0" bestFit="1" customWidth="1"/>
    <col min="15" max="15" width="13.25390625" style="0" customWidth="1"/>
  </cols>
  <sheetData>
    <row r="1" spans="1:15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5" ht="18">
      <c r="B5" s="61" t="s">
        <v>194</v>
      </c>
    </row>
    <row r="6" spans="1:15" ht="51" customHeight="1">
      <c r="A6" s="35" t="s">
        <v>0</v>
      </c>
      <c r="B6" s="36" t="s">
        <v>1</v>
      </c>
      <c r="C6" s="74" t="s">
        <v>2</v>
      </c>
      <c r="D6" s="75"/>
      <c r="E6" s="74" t="s">
        <v>8</v>
      </c>
      <c r="F6" s="76"/>
      <c r="G6" s="76"/>
      <c r="H6" s="76"/>
      <c r="I6" s="76"/>
      <c r="J6" s="75"/>
      <c r="K6" s="77" t="s">
        <v>9</v>
      </c>
      <c r="L6" s="78"/>
      <c r="M6" s="74" t="s">
        <v>10</v>
      </c>
      <c r="N6" s="75"/>
      <c r="O6" s="36" t="s">
        <v>11</v>
      </c>
    </row>
    <row r="7" spans="1:15" ht="14.25">
      <c r="A7" s="35"/>
      <c r="B7" s="36"/>
      <c r="C7" s="7"/>
      <c r="D7" s="7"/>
      <c r="E7" s="74" t="s">
        <v>5</v>
      </c>
      <c r="F7" s="75"/>
      <c r="G7" s="74" t="s">
        <v>6</v>
      </c>
      <c r="H7" s="75"/>
      <c r="I7" s="74" t="s">
        <v>7</v>
      </c>
      <c r="J7" s="75"/>
      <c r="K7" s="36"/>
      <c r="L7" s="36"/>
      <c r="M7" s="7"/>
      <c r="N7" s="7"/>
      <c r="O7" s="36"/>
    </row>
    <row r="8" spans="1:15" ht="14.25">
      <c r="A8" s="6"/>
      <c r="B8" s="7"/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7" t="s">
        <v>3</v>
      </c>
      <c r="J8" s="7" t="s">
        <v>4</v>
      </c>
      <c r="K8" s="7" t="s">
        <v>3</v>
      </c>
      <c r="L8" s="7" t="s">
        <v>4</v>
      </c>
      <c r="M8" s="7" t="s">
        <v>3</v>
      </c>
      <c r="N8" s="7" t="s">
        <v>4</v>
      </c>
      <c r="O8" s="7"/>
    </row>
    <row r="9" spans="1:15" ht="15.75">
      <c r="A9" s="20" t="s">
        <v>42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7" ht="45">
      <c r="A10" s="8" t="s">
        <v>13</v>
      </c>
      <c r="B10" s="21" t="s">
        <v>141</v>
      </c>
      <c r="C10" s="18">
        <v>155</v>
      </c>
      <c r="D10" s="18">
        <v>205</v>
      </c>
      <c r="E10" s="23">
        <v>3.78</v>
      </c>
      <c r="F10" s="18">
        <v>4.73</v>
      </c>
      <c r="G10" s="18">
        <v>3.07</v>
      </c>
      <c r="H10" s="18">
        <v>4.07</v>
      </c>
      <c r="I10" s="23">
        <v>24.08</v>
      </c>
      <c r="J10" s="18">
        <v>32.09</v>
      </c>
      <c r="K10" s="18">
        <v>128</v>
      </c>
      <c r="L10" s="18">
        <v>161</v>
      </c>
      <c r="M10" s="18">
        <v>1.09</v>
      </c>
      <c r="N10" s="23">
        <v>1.46</v>
      </c>
      <c r="O10" s="17" t="s">
        <v>76</v>
      </c>
      <c r="P10" s="34"/>
      <c r="Q10" s="11"/>
    </row>
    <row r="11" spans="1:16" ht="33.75" customHeight="1">
      <c r="A11" s="19"/>
      <c r="B11" s="21" t="s">
        <v>221</v>
      </c>
      <c r="C11" s="50" t="s">
        <v>219</v>
      </c>
      <c r="D11" s="50" t="s">
        <v>220</v>
      </c>
      <c r="E11" s="18">
        <v>4.73</v>
      </c>
      <c r="F11" s="18">
        <v>6.31</v>
      </c>
      <c r="G11" s="23">
        <v>6.88</v>
      </c>
      <c r="H11" s="23">
        <v>9.17</v>
      </c>
      <c r="I11" s="18">
        <v>14.56</v>
      </c>
      <c r="J11" s="18">
        <v>19.41</v>
      </c>
      <c r="K11" s="18">
        <v>129</v>
      </c>
      <c r="L11" s="18">
        <v>172</v>
      </c>
      <c r="M11" s="18">
        <v>0.07</v>
      </c>
      <c r="N11" s="18">
        <v>0.09</v>
      </c>
      <c r="O11" s="18" t="s">
        <v>68</v>
      </c>
      <c r="P11" s="9"/>
    </row>
    <row r="12" spans="1:15" ht="21" customHeight="1">
      <c r="A12" s="6"/>
      <c r="B12" s="21" t="s">
        <v>38</v>
      </c>
      <c r="C12" s="18">
        <v>150</v>
      </c>
      <c r="D12" s="18">
        <v>180</v>
      </c>
      <c r="E12" s="18">
        <v>3.04</v>
      </c>
      <c r="F12" s="18">
        <v>3.67</v>
      </c>
      <c r="G12" s="18">
        <v>2.65</v>
      </c>
      <c r="H12" s="18">
        <v>3.19</v>
      </c>
      <c r="I12" s="18">
        <v>13.2</v>
      </c>
      <c r="J12" s="18">
        <v>15.82</v>
      </c>
      <c r="K12" s="18">
        <v>67</v>
      </c>
      <c r="L12" s="18">
        <v>80.4</v>
      </c>
      <c r="M12" s="18">
        <v>1.19</v>
      </c>
      <c r="N12" s="18">
        <v>1.43</v>
      </c>
      <c r="O12" s="7" t="s">
        <v>65</v>
      </c>
    </row>
    <row r="13" spans="1:15" ht="18.75" customHeight="1">
      <c r="A13" s="8" t="s">
        <v>14</v>
      </c>
      <c r="B13" s="24"/>
      <c r="C13" s="25"/>
      <c r="D13" s="25"/>
      <c r="E13" s="25">
        <f aca="true" t="shared" si="0" ref="E13:N13">SUM(E10:E12)</f>
        <v>11.55</v>
      </c>
      <c r="F13" s="25">
        <f t="shared" si="0"/>
        <v>14.709999999999999</v>
      </c>
      <c r="G13" s="25">
        <f t="shared" si="0"/>
        <v>12.6</v>
      </c>
      <c r="H13" s="25">
        <f t="shared" si="0"/>
        <v>16.43</v>
      </c>
      <c r="I13" s="30">
        <f t="shared" si="0"/>
        <v>51.84</v>
      </c>
      <c r="J13" s="25">
        <f t="shared" si="0"/>
        <v>67.32</v>
      </c>
      <c r="K13" s="25">
        <f t="shared" si="0"/>
        <v>324</v>
      </c>
      <c r="L13" s="25">
        <f t="shared" si="0"/>
        <v>413.4</v>
      </c>
      <c r="M13" s="25">
        <f t="shared" si="0"/>
        <v>2.35</v>
      </c>
      <c r="N13" s="25">
        <f t="shared" si="0"/>
        <v>2.98</v>
      </c>
      <c r="O13" s="13"/>
    </row>
    <row r="14" spans="1:15" ht="33.75" customHeight="1">
      <c r="A14" s="24" t="s">
        <v>15</v>
      </c>
      <c r="B14" s="21" t="s">
        <v>202</v>
      </c>
      <c r="C14" s="16">
        <v>70</v>
      </c>
      <c r="D14" s="16">
        <v>75</v>
      </c>
      <c r="E14" s="16">
        <v>0.28</v>
      </c>
      <c r="F14" s="16">
        <v>0.3</v>
      </c>
      <c r="G14" s="16">
        <v>0.21</v>
      </c>
      <c r="H14" s="16">
        <v>0.23</v>
      </c>
      <c r="I14" s="16">
        <v>7.21</v>
      </c>
      <c r="J14" s="16">
        <v>7.73</v>
      </c>
      <c r="K14" s="16">
        <v>32.2</v>
      </c>
      <c r="L14" s="16">
        <v>34.5</v>
      </c>
      <c r="M14" s="16">
        <v>3.5</v>
      </c>
      <c r="N14" s="16">
        <v>3.75</v>
      </c>
      <c r="O14" s="16" t="s">
        <v>49</v>
      </c>
    </row>
    <row r="15" spans="1:15" s="52" customFormat="1" ht="30">
      <c r="A15" s="15" t="s">
        <v>16</v>
      </c>
      <c r="B15" s="24"/>
      <c r="C15" s="25">
        <v>400</v>
      </c>
      <c r="D15" s="25">
        <v>507</v>
      </c>
      <c r="E15" s="25">
        <v>0.28</v>
      </c>
      <c r="F15" s="25">
        <v>0.3</v>
      </c>
      <c r="G15" s="25">
        <v>0.21</v>
      </c>
      <c r="H15" s="25">
        <v>0.22</v>
      </c>
      <c r="I15" s="25">
        <v>7.21</v>
      </c>
      <c r="J15" s="25">
        <v>7.73</v>
      </c>
      <c r="K15" s="25">
        <v>32.2</v>
      </c>
      <c r="L15" s="25">
        <v>34.5</v>
      </c>
      <c r="M15" s="25">
        <v>3.5</v>
      </c>
      <c r="N15" s="25">
        <v>3.7</v>
      </c>
      <c r="O15" s="25"/>
    </row>
    <row r="16" spans="1:15" ht="51" customHeight="1">
      <c r="A16" s="20" t="s">
        <v>17</v>
      </c>
      <c r="B16" s="21" t="s">
        <v>198</v>
      </c>
      <c r="C16" s="18">
        <v>30</v>
      </c>
      <c r="D16" s="18">
        <v>45</v>
      </c>
      <c r="E16" s="18">
        <v>0.27</v>
      </c>
      <c r="F16" s="18">
        <v>0.4</v>
      </c>
      <c r="G16" s="18">
        <v>1.41</v>
      </c>
      <c r="H16" s="18">
        <v>2.11</v>
      </c>
      <c r="I16" s="18">
        <v>1.78</v>
      </c>
      <c r="J16" s="18">
        <v>2.67</v>
      </c>
      <c r="K16" s="18">
        <v>20.88</v>
      </c>
      <c r="L16" s="18">
        <v>32.32</v>
      </c>
      <c r="M16" s="18">
        <v>1.66</v>
      </c>
      <c r="N16" s="18">
        <v>2.49</v>
      </c>
      <c r="O16" s="18" t="s">
        <v>199</v>
      </c>
    </row>
    <row r="17" spans="1:15" ht="30">
      <c r="A17" s="6"/>
      <c r="B17" s="21" t="s">
        <v>123</v>
      </c>
      <c r="C17" s="18">
        <v>150</v>
      </c>
      <c r="D17" s="18">
        <v>200</v>
      </c>
      <c r="E17" s="18">
        <v>1.65</v>
      </c>
      <c r="F17" s="18">
        <v>2.06</v>
      </c>
      <c r="G17" s="18">
        <v>2.89</v>
      </c>
      <c r="H17" s="18">
        <v>3.62</v>
      </c>
      <c r="I17" s="18">
        <v>9.06</v>
      </c>
      <c r="J17" s="18">
        <v>9.25</v>
      </c>
      <c r="K17" s="18">
        <v>75</v>
      </c>
      <c r="L17" s="18">
        <v>92</v>
      </c>
      <c r="M17" s="18">
        <v>3.45</v>
      </c>
      <c r="N17" s="18">
        <v>4.6</v>
      </c>
      <c r="O17" s="7" t="s">
        <v>66</v>
      </c>
    </row>
    <row r="18" spans="1:15" ht="21" customHeight="1">
      <c r="A18" s="6"/>
      <c r="B18" s="21" t="s">
        <v>124</v>
      </c>
      <c r="C18" s="18">
        <v>120</v>
      </c>
      <c r="D18" s="18">
        <v>160</v>
      </c>
      <c r="E18" s="18">
        <v>8.14</v>
      </c>
      <c r="F18" s="18">
        <v>10.85</v>
      </c>
      <c r="G18" s="18">
        <v>9.04</v>
      </c>
      <c r="H18" s="18">
        <v>12.05</v>
      </c>
      <c r="I18" s="18">
        <v>10.3</v>
      </c>
      <c r="J18" s="18">
        <v>13.73</v>
      </c>
      <c r="K18" s="18">
        <v>155</v>
      </c>
      <c r="L18" s="18">
        <v>207</v>
      </c>
      <c r="M18" s="18">
        <v>0.45</v>
      </c>
      <c r="N18" s="18">
        <v>0.6</v>
      </c>
      <c r="O18" s="7" t="s">
        <v>93</v>
      </c>
    </row>
    <row r="19" spans="1:15" ht="19.5" customHeight="1">
      <c r="A19" s="6"/>
      <c r="B19" s="22" t="s">
        <v>27</v>
      </c>
      <c r="C19" s="18">
        <v>180</v>
      </c>
      <c r="D19" s="18">
        <v>180</v>
      </c>
      <c r="E19" s="18">
        <v>0.96</v>
      </c>
      <c r="F19" s="18">
        <v>0.96</v>
      </c>
      <c r="G19" s="18">
        <v>0</v>
      </c>
      <c r="H19" s="18">
        <v>0</v>
      </c>
      <c r="I19" s="18">
        <v>18.18</v>
      </c>
      <c r="J19" s="18">
        <v>18.18</v>
      </c>
      <c r="K19" s="18">
        <v>76</v>
      </c>
      <c r="L19" s="18">
        <v>76</v>
      </c>
      <c r="M19" s="18">
        <v>3.6</v>
      </c>
      <c r="N19" s="18">
        <v>3.6</v>
      </c>
      <c r="O19" s="18" t="s">
        <v>53</v>
      </c>
    </row>
    <row r="20" spans="1:16" ht="30">
      <c r="A20" s="19"/>
      <c r="B20" s="22" t="s">
        <v>19</v>
      </c>
      <c r="C20" s="18">
        <v>25</v>
      </c>
      <c r="D20" s="18">
        <v>35</v>
      </c>
      <c r="E20" s="18">
        <v>1.97</v>
      </c>
      <c r="F20" s="18">
        <v>2.96</v>
      </c>
      <c r="G20" s="18">
        <v>0.25</v>
      </c>
      <c r="H20" s="18">
        <v>0.35</v>
      </c>
      <c r="I20" s="18">
        <v>12.07</v>
      </c>
      <c r="J20" s="18">
        <v>16.9</v>
      </c>
      <c r="K20" s="18">
        <v>59.12</v>
      </c>
      <c r="L20" s="18">
        <v>83</v>
      </c>
      <c r="M20" s="18">
        <v>0</v>
      </c>
      <c r="N20" s="18">
        <v>0</v>
      </c>
      <c r="O20" s="17" t="s">
        <v>69</v>
      </c>
      <c r="P20" s="9"/>
    </row>
    <row r="21" spans="1:16" ht="30">
      <c r="A21" s="19"/>
      <c r="B21" s="22" t="s">
        <v>20</v>
      </c>
      <c r="C21" s="18">
        <v>30</v>
      </c>
      <c r="D21" s="18">
        <v>40</v>
      </c>
      <c r="E21" s="18">
        <v>1.65</v>
      </c>
      <c r="F21" s="18">
        <v>1.98</v>
      </c>
      <c r="G21" s="18">
        <v>0.3</v>
      </c>
      <c r="H21" s="18">
        <v>0.36</v>
      </c>
      <c r="I21" s="18">
        <v>8.35</v>
      </c>
      <c r="J21" s="18">
        <v>10.02</v>
      </c>
      <c r="K21" s="18">
        <v>43.4</v>
      </c>
      <c r="L21" s="18">
        <v>52.05</v>
      </c>
      <c r="M21" s="18">
        <v>0</v>
      </c>
      <c r="N21" s="18">
        <v>0</v>
      </c>
      <c r="O21" s="17" t="s">
        <v>69</v>
      </c>
      <c r="P21" s="9"/>
    </row>
    <row r="22" spans="1:16" ht="16.5" customHeight="1">
      <c r="A22" s="19"/>
      <c r="B22" s="22" t="s">
        <v>182</v>
      </c>
      <c r="C22" s="18"/>
      <c r="D22" s="18">
        <v>30</v>
      </c>
      <c r="E22" s="18"/>
      <c r="F22" s="18">
        <v>0.24</v>
      </c>
      <c r="G22" s="18"/>
      <c r="H22" s="18">
        <v>0.03</v>
      </c>
      <c r="I22" s="18"/>
      <c r="J22" s="18">
        <v>23.94</v>
      </c>
      <c r="K22" s="18"/>
      <c r="L22" s="18">
        <v>98</v>
      </c>
      <c r="M22" s="18"/>
      <c r="N22" s="18">
        <v>0</v>
      </c>
      <c r="O22" s="17"/>
      <c r="P22" s="9"/>
    </row>
    <row r="23" spans="1:15" ht="22.5" customHeight="1">
      <c r="A23" s="8" t="s">
        <v>21</v>
      </c>
      <c r="B23" s="24"/>
      <c r="C23" s="25">
        <f>SUM(C16:C22)</f>
        <v>535</v>
      </c>
      <c r="D23" s="25">
        <f>SUM(D16:D22)</f>
        <v>690</v>
      </c>
      <c r="E23" s="25">
        <f>SUM(E16:E21)</f>
        <v>14.64</v>
      </c>
      <c r="F23" s="25">
        <f>SUM(F16:F22)</f>
        <v>19.45</v>
      </c>
      <c r="G23" s="25">
        <f>SUM(G16:G21)</f>
        <v>13.89</v>
      </c>
      <c r="H23" s="25">
        <f>SUM(H16:H22)</f>
        <v>18.520000000000003</v>
      </c>
      <c r="I23" s="25">
        <f>SUM(I16:I21)</f>
        <v>59.74</v>
      </c>
      <c r="J23" s="49">
        <f>SUM(J16:J22)</f>
        <v>94.69</v>
      </c>
      <c r="K23" s="49">
        <f>SUM(K16:K21)</f>
        <v>429.4</v>
      </c>
      <c r="L23" s="49">
        <f>SUM(L16:L22)</f>
        <v>640.37</v>
      </c>
      <c r="M23" s="25">
        <f>SUM(M16:M21)</f>
        <v>9.16</v>
      </c>
      <c r="N23" s="25">
        <f>SUM(N16:N21)</f>
        <v>11.29</v>
      </c>
      <c r="O23" s="7"/>
    </row>
    <row r="24" spans="1:15" ht="49.5" customHeight="1">
      <c r="A24" s="8" t="s">
        <v>22</v>
      </c>
      <c r="B24" s="21" t="s">
        <v>148</v>
      </c>
      <c r="C24" s="18" t="s">
        <v>138</v>
      </c>
      <c r="D24" s="18" t="s">
        <v>215</v>
      </c>
      <c r="E24" s="18">
        <v>6.44</v>
      </c>
      <c r="F24" s="18">
        <v>7.5</v>
      </c>
      <c r="G24" s="18">
        <v>7.9</v>
      </c>
      <c r="H24" s="18">
        <v>9.2</v>
      </c>
      <c r="I24" s="18">
        <v>16.57</v>
      </c>
      <c r="J24" s="18">
        <v>21.63</v>
      </c>
      <c r="K24" s="18">
        <v>124</v>
      </c>
      <c r="L24" s="18">
        <v>165</v>
      </c>
      <c r="M24" s="18">
        <v>0.12</v>
      </c>
      <c r="N24" s="18">
        <v>0.14</v>
      </c>
      <c r="O24" s="7" t="s">
        <v>125</v>
      </c>
    </row>
    <row r="25" spans="1:15" s="26" customFormat="1" ht="22.5" customHeight="1">
      <c r="A25" s="19"/>
      <c r="B25" s="22" t="s">
        <v>87</v>
      </c>
      <c r="C25" s="18">
        <v>150</v>
      </c>
      <c r="D25" s="18">
        <v>180</v>
      </c>
      <c r="E25" s="18">
        <v>4.35</v>
      </c>
      <c r="F25" s="18">
        <v>5.22</v>
      </c>
      <c r="G25" s="18">
        <v>3.45</v>
      </c>
      <c r="H25" s="18">
        <v>4.5</v>
      </c>
      <c r="I25" s="18">
        <v>6.16</v>
      </c>
      <c r="J25" s="18">
        <v>7.68</v>
      </c>
      <c r="K25" s="18">
        <v>76</v>
      </c>
      <c r="L25" s="18">
        <v>91</v>
      </c>
      <c r="M25" s="18">
        <v>1.2</v>
      </c>
      <c r="N25" s="18">
        <v>1.44</v>
      </c>
      <c r="O25" s="18" t="s">
        <v>57</v>
      </c>
    </row>
    <row r="26" spans="1:15" ht="30">
      <c r="A26" s="15" t="s">
        <v>23</v>
      </c>
      <c r="B26" s="24"/>
      <c r="C26" s="25">
        <v>220</v>
      </c>
      <c r="D26" s="25">
        <v>262</v>
      </c>
      <c r="E26" s="25">
        <f aca="true" t="shared" si="1" ref="E26:J26">SUM(E24:E25)</f>
        <v>10.79</v>
      </c>
      <c r="F26" s="25">
        <f t="shared" si="1"/>
        <v>12.719999999999999</v>
      </c>
      <c r="G26" s="25">
        <f t="shared" si="1"/>
        <v>11.350000000000001</v>
      </c>
      <c r="H26" s="25">
        <f t="shared" si="1"/>
        <v>13.7</v>
      </c>
      <c r="I26" s="25">
        <f t="shared" si="1"/>
        <v>22.73</v>
      </c>
      <c r="J26" s="25">
        <f t="shared" si="1"/>
        <v>29.31</v>
      </c>
      <c r="K26" s="25">
        <f>SUM(K24:K25)</f>
        <v>200</v>
      </c>
      <c r="L26" s="25">
        <f>SUM(L24:L25)</f>
        <v>256</v>
      </c>
      <c r="M26" s="25">
        <f>SUM(M24:M25)</f>
        <v>1.3199999999999998</v>
      </c>
      <c r="N26" s="25">
        <f>SUM(N24:N25)</f>
        <v>1.58</v>
      </c>
      <c r="O26" s="7"/>
    </row>
    <row r="27" spans="1:15" ht="30">
      <c r="A27" s="15" t="s">
        <v>24</v>
      </c>
      <c r="B27" s="12"/>
      <c r="C27" s="13"/>
      <c r="D27" s="13"/>
      <c r="E27" s="25">
        <f>E26+E23+E15+E13</f>
        <v>37.260000000000005</v>
      </c>
      <c r="F27" s="25">
        <f>F26+F23+F15+F13</f>
        <v>47.18</v>
      </c>
      <c r="G27" s="25">
        <f aca="true" t="shared" si="2" ref="G27:L27">G26+G23+G15+G13</f>
        <v>38.050000000000004</v>
      </c>
      <c r="H27" s="25">
        <f t="shared" si="2"/>
        <v>48.87</v>
      </c>
      <c r="I27" s="30">
        <f t="shared" si="2"/>
        <v>141.51999999999998</v>
      </c>
      <c r="J27" s="25">
        <f t="shared" si="2"/>
        <v>199.04999999999998</v>
      </c>
      <c r="K27" s="25">
        <f t="shared" si="2"/>
        <v>985.6</v>
      </c>
      <c r="L27" s="25">
        <f t="shared" si="2"/>
        <v>1344.27</v>
      </c>
      <c r="M27" s="25">
        <f>M26+M23+M15+M13</f>
        <v>16.330000000000002</v>
      </c>
      <c r="N27" s="25">
        <f>N26+N23+N15+N13</f>
        <v>19.55</v>
      </c>
      <c r="O27" s="13"/>
    </row>
    <row r="28" spans="1:15" ht="12.75">
      <c r="A28" s="1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6" ht="12.75">
      <c r="B29" t="s">
        <v>96</v>
      </c>
      <c r="E29">
        <v>36</v>
      </c>
      <c r="F29">
        <v>46</v>
      </c>
      <c r="G29">
        <v>40</v>
      </c>
      <c r="H29">
        <v>51</v>
      </c>
      <c r="I29">
        <v>141</v>
      </c>
      <c r="J29">
        <v>196</v>
      </c>
      <c r="K29">
        <v>975</v>
      </c>
      <c r="L29">
        <v>1350</v>
      </c>
      <c r="M29">
        <v>28</v>
      </c>
      <c r="N29">
        <v>32</v>
      </c>
      <c r="P29" s="10"/>
    </row>
    <row r="30" spans="2:14" ht="12.75">
      <c r="B30" t="s">
        <v>99</v>
      </c>
      <c r="E30">
        <v>-0.66</v>
      </c>
      <c r="F30">
        <v>-0.3</v>
      </c>
      <c r="G30">
        <v>-4.97</v>
      </c>
      <c r="H30">
        <v>-4.12</v>
      </c>
      <c r="I30">
        <v>1.37</v>
      </c>
      <c r="J30">
        <v>0.82</v>
      </c>
      <c r="K30">
        <f>K27-K29</f>
        <v>10.600000000000023</v>
      </c>
      <c r="L30">
        <f>L27-L29</f>
        <v>-5.730000000000018</v>
      </c>
      <c r="M30">
        <v>6.93</v>
      </c>
      <c r="N30">
        <v>9.54</v>
      </c>
    </row>
  </sheetData>
  <sheetProtection/>
  <mergeCells count="7">
    <mergeCell ref="C6:D6"/>
    <mergeCell ref="E6:J6"/>
    <mergeCell ref="K6:L6"/>
    <mergeCell ref="M6:N6"/>
    <mergeCell ref="E7:F7"/>
    <mergeCell ref="G7:H7"/>
    <mergeCell ref="I7:J7"/>
  </mergeCells>
  <printOptions/>
  <pageMargins left="0.5905511811023623" right="0.1968503937007874" top="0.1968503937007874" bottom="0.1968503937007874" header="0.5118110236220472" footer="0.5118110236220472"/>
  <pageSetup fitToHeight="24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Q30"/>
  <sheetViews>
    <sheetView zoomScalePageLayoutView="0" workbookViewId="0" topLeftCell="A16">
      <selection activeCell="N10" sqref="N10"/>
    </sheetView>
  </sheetViews>
  <sheetFormatPr defaultColWidth="9.00390625" defaultRowHeight="12.75"/>
  <cols>
    <col min="1" max="1" width="12.00390625" style="0" customWidth="1"/>
    <col min="2" max="2" width="26.75390625" style="0" customWidth="1"/>
    <col min="3" max="3" width="10.375" style="0" customWidth="1"/>
    <col min="11" max="12" width="9.625" style="0" bestFit="1" customWidth="1"/>
    <col min="13" max="13" width="10.875" style="0" bestFit="1" customWidth="1"/>
    <col min="15" max="15" width="13.625" style="0" customWidth="1"/>
  </cols>
  <sheetData>
    <row r="1" s="14" customFormat="1" ht="14.25"/>
    <row r="4" ht="18">
      <c r="B4" s="61" t="s">
        <v>194</v>
      </c>
    </row>
    <row r="6" spans="1:15" s="14" customFormat="1" ht="51" customHeight="1">
      <c r="A6" s="35" t="s">
        <v>0</v>
      </c>
      <c r="B6" s="36" t="s">
        <v>1</v>
      </c>
      <c r="C6" s="74" t="s">
        <v>2</v>
      </c>
      <c r="D6" s="75"/>
      <c r="E6" s="74" t="s">
        <v>8</v>
      </c>
      <c r="F6" s="76"/>
      <c r="G6" s="76"/>
      <c r="H6" s="76"/>
      <c r="I6" s="76"/>
      <c r="J6" s="75"/>
      <c r="K6" s="77" t="s">
        <v>9</v>
      </c>
      <c r="L6" s="78"/>
      <c r="M6" s="74" t="s">
        <v>10</v>
      </c>
      <c r="N6" s="75"/>
      <c r="O6" s="36" t="s">
        <v>11</v>
      </c>
    </row>
    <row r="7" spans="1:15" s="14" customFormat="1" ht="14.25">
      <c r="A7" s="35"/>
      <c r="B7" s="36"/>
      <c r="C7" s="7"/>
      <c r="D7" s="7"/>
      <c r="E7" s="74" t="s">
        <v>5</v>
      </c>
      <c r="F7" s="75"/>
      <c r="G7" s="74" t="s">
        <v>6</v>
      </c>
      <c r="H7" s="75"/>
      <c r="I7" s="74" t="s">
        <v>7</v>
      </c>
      <c r="J7" s="75"/>
      <c r="K7" s="36"/>
      <c r="L7" s="36"/>
      <c r="M7" s="7"/>
      <c r="N7" s="7"/>
      <c r="O7" s="36"/>
    </row>
    <row r="8" spans="1:15" s="14" customFormat="1" ht="14.25">
      <c r="A8" s="6"/>
      <c r="B8" s="7"/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7" t="s">
        <v>3</v>
      </c>
      <c r="J8" s="7" t="s">
        <v>4</v>
      </c>
      <c r="K8" s="7" t="s">
        <v>3</v>
      </c>
      <c r="L8" s="7" t="s">
        <v>4</v>
      </c>
      <c r="M8" s="7" t="s">
        <v>3</v>
      </c>
      <c r="N8" s="7" t="s">
        <v>4</v>
      </c>
      <c r="O8" s="7"/>
    </row>
    <row r="9" spans="1:15" s="14" customFormat="1" ht="15">
      <c r="A9" s="8" t="s">
        <v>41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7" s="14" customFormat="1" ht="45">
      <c r="A10" s="8" t="s">
        <v>13</v>
      </c>
      <c r="B10" s="21" t="s">
        <v>126</v>
      </c>
      <c r="C10" s="18">
        <v>155</v>
      </c>
      <c r="D10" s="18">
        <v>205</v>
      </c>
      <c r="E10" s="23">
        <v>4.01</v>
      </c>
      <c r="F10" s="18">
        <v>5.35</v>
      </c>
      <c r="G10" s="18">
        <v>5.69</v>
      </c>
      <c r="H10" s="18">
        <v>6.38</v>
      </c>
      <c r="I10" s="23">
        <v>20.36</v>
      </c>
      <c r="J10" s="18">
        <v>27.13</v>
      </c>
      <c r="K10" s="18">
        <v>108</v>
      </c>
      <c r="L10" s="18">
        <v>161</v>
      </c>
      <c r="M10" s="23">
        <v>1.04</v>
      </c>
      <c r="N10" s="18">
        <v>1.38</v>
      </c>
      <c r="O10" s="53" t="s">
        <v>92</v>
      </c>
      <c r="P10" s="37"/>
      <c r="Q10" s="38"/>
    </row>
    <row r="11" spans="1:15" ht="30">
      <c r="A11" s="19"/>
      <c r="B11" s="21" t="s">
        <v>73</v>
      </c>
      <c r="C11" s="50" t="s">
        <v>114</v>
      </c>
      <c r="D11" s="50" t="s">
        <v>114</v>
      </c>
      <c r="E11" s="18">
        <v>2.45</v>
      </c>
      <c r="F11" s="18">
        <v>2.45</v>
      </c>
      <c r="G11" s="18">
        <v>7.55</v>
      </c>
      <c r="H11" s="18">
        <v>7.55</v>
      </c>
      <c r="I11" s="18">
        <v>14.62</v>
      </c>
      <c r="J11" s="18">
        <v>14.62</v>
      </c>
      <c r="K11" s="18">
        <v>99</v>
      </c>
      <c r="L11" s="18">
        <v>99</v>
      </c>
      <c r="M11" s="18">
        <v>0</v>
      </c>
      <c r="N11" s="18">
        <v>0</v>
      </c>
      <c r="O11" s="18" t="s">
        <v>75</v>
      </c>
    </row>
    <row r="12" spans="1:16" ht="35.25" customHeight="1">
      <c r="A12" s="19"/>
      <c r="B12" s="21" t="s">
        <v>112</v>
      </c>
      <c r="C12" s="18">
        <v>150</v>
      </c>
      <c r="D12" s="18">
        <v>180</v>
      </c>
      <c r="E12" s="18">
        <v>2.34</v>
      </c>
      <c r="F12" s="18">
        <v>2.8</v>
      </c>
      <c r="G12" s="18">
        <v>2</v>
      </c>
      <c r="H12" s="18">
        <v>2.41</v>
      </c>
      <c r="I12" s="18">
        <v>6.2</v>
      </c>
      <c r="J12" s="18">
        <v>7.44</v>
      </c>
      <c r="K12" s="18">
        <v>70</v>
      </c>
      <c r="L12" s="18">
        <v>84</v>
      </c>
      <c r="M12" s="18">
        <v>0.97</v>
      </c>
      <c r="N12" s="18">
        <v>1.17</v>
      </c>
      <c r="O12" s="18" t="s">
        <v>111</v>
      </c>
      <c r="P12" s="9"/>
    </row>
    <row r="13" spans="1:15" s="14" customFormat="1" ht="24" customHeight="1">
      <c r="A13" s="8" t="s">
        <v>14</v>
      </c>
      <c r="B13" s="24"/>
      <c r="C13" s="25"/>
      <c r="D13" s="25"/>
      <c r="E13" s="30">
        <f aca="true" t="shared" si="0" ref="E13:N13">SUM(E10:E12)</f>
        <v>8.8</v>
      </c>
      <c r="F13" s="25">
        <f t="shared" si="0"/>
        <v>10.6</v>
      </c>
      <c r="G13" s="25">
        <f t="shared" si="0"/>
        <v>15.24</v>
      </c>
      <c r="H13" s="25">
        <f t="shared" si="0"/>
        <v>16.34</v>
      </c>
      <c r="I13" s="30">
        <f t="shared" si="0"/>
        <v>41.18</v>
      </c>
      <c r="J13" s="25">
        <f t="shared" si="0"/>
        <v>49.19</v>
      </c>
      <c r="K13" s="25">
        <f t="shared" si="0"/>
        <v>277</v>
      </c>
      <c r="L13" s="25">
        <f t="shared" si="0"/>
        <v>344</v>
      </c>
      <c r="M13" s="25">
        <f t="shared" si="0"/>
        <v>2.01</v>
      </c>
      <c r="N13" s="25">
        <f t="shared" si="0"/>
        <v>2.55</v>
      </c>
      <c r="O13" s="13"/>
    </row>
    <row r="14" spans="1:15" ht="21" customHeight="1">
      <c r="A14" s="20" t="s">
        <v>15</v>
      </c>
      <c r="B14" s="22" t="s">
        <v>135</v>
      </c>
      <c r="C14" s="16">
        <v>55</v>
      </c>
      <c r="D14" s="16">
        <v>55</v>
      </c>
      <c r="E14" s="16">
        <v>0.83</v>
      </c>
      <c r="F14" s="16">
        <v>0.83</v>
      </c>
      <c r="G14" s="16">
        <v>0.28</v>
      </c>
      <c r="H14" s="16">
        <v>0.28</v>
      </c>
      <c r="I14" s="16">
        <v>11.55</v>
      </c>
      <c r="J14" s="16">
        <v>11.55</v>
      </c>
      <c r="K14" s="16">
        <v>53</v>
      </c>
      <c r="L14" s="16">
        <v>53</v>
      </c>
      <c r="M14" s="16">
        <v>5.5</v>
      </c>
      <c r="N14" s="16">
        <v>5.5</v>
      </c>
      <c r="O14" s="16" t="s">
        <v>49</v>
      </c>
    </row>
    <row r="15" spans="1:15" ht="34.5" customHeight="1">
      <c r="A15" s="20"/>
      <c r="B15" s="21" t="s">
        <v>136</v>
      </c>
      <c r="C15" s="16"/>
      <c r="D15" s="16">
        <v>200</v>
      </c>
      <c r="E15" s="16"/>
      <c r="F15" s="16">
        <v>0.61</v>
      </c>
      <c r="G15" s="16"/>
      <c r="H15" s="16">
        <v>0.25</v>
      </c>
      <c r="I15" s="16"/>
      <c r="J15" s="16">
        <v>18.67</v>
      </c>
      <c r="K15" s="16"/>
      <c r="L15" s="16">
        <v>79</v>
      </c>
      <c r="M15" s="16"/>
      <c r="N15" s="16">
        <v>90</v>
      </c>
      <c r="O15" s="16"/>
    </row>
    <row r="16" spans="1:15" s="52" customFormat="1" ht="34.5" customHeight="1">
      <c r="A16" s="20"/>
      <c r="B16" s="56" t="s">
        <v>144</v>
      </c>
      <c r="C16" s="57">
        <v>380</v>
      </c>
      <c r="D16" s="57">
        <v>460</v>
      </c>
      <c r="E16" s="57">
        <v>0.75</v>
      </c>
      <c r="F16" s="57">
        <v>0.83</v>
      </c>
      <c r="G16" s="57">
        <v>0.25</v>
      </c>
      <c r="H16" s="57">
        <v>0.28</v>
      </c>
      <c r="I16" s="57">
        <v>10.5</v>
      </c>
      <c r="J16" s="57">
        <v>11.55</v>
      </c>
      <c r="K16" s="57">
        <v>48</v>
      </c>
      <c r="L16" s="57">
        <v>53</v>
      </c>
      <c r="M16" s="57">
        <v>5</v>
      </c>
      <c r="N16" s="57">
        <v>5.5</v>
      </c>
      <c r="O16" s="57"/>
    </row>
    <row r="17" spans="1:16" ht="30">
      <c r="A17" s="20" t="s">
        <v>17</v>
      </c>
      <c r="B17" s="21" t="s">
        <v>195</v>
      </c>
      <c r="C17" s="18">
        <v>30</v>
      </c>
      <c r="D17" s="18">
        <v>60</v>
      </c>
      <c r="E17" s="18">
        <v>0.23</v>
      </c>
      <c r="F17" s="18">
        <v>0.46</v>
      </c>
      <c r="G17" s="18">
        <v>1.8</v>
      </c>
      <c r="H17" s="18">
        <v>3.6</v>
      </c>
      <c r="I17" s="18">
        <v>0.71</v>
      </c>
      <c r="J17" s="18">
        <v>1.42</v>
      </c>
      <c r="K17" s="18">
        <v>20.19</v>
      </c>
      <c r="L17" s="18">
        <v>40.38</v>
      </c>
      <c r="M17" s="18">
        <v>2.85</v>
      </c>
      <c r="N17" s="18">
        <v>5.7</v>
      </c>
      <c r="O17" s="18" t="s">
        <v>196</v>
      </c>
      <c r="P17" s="9"/>
    </row>
    <row r="18" spans="1:15" s="14" customFormat="1" ht="34.5" customHeight="1">
      <c r="A18" s="6"/>
      <c r="B18" s="21" t="s">
        <v>127</v>
      </c>
      <c r="C18" s="18" t="s">
        <v>186</v>
      </c>
      <c r="D18" s="18" t="s">
        <v>187</v>
      </c>
      <c r="E18" s="18">
        <v>1.63</v>
      </c>
      <c r="F18" s="18">
        <v>2.04</v>
      </c>
      <c r="G18" s="18">
        <v>4</v>
      </c>
      <c r="H18" s="18">
        <v>5</v>
      </c>
      <c r="I18" s="18">
        <v>8.29</v>
      </c>
      <c r="J18" s="18">
        <v>10.36</v>
      </c>
      <c r="K18" s="18">
        <v>110</v>
      </c>
      <c r="L18" s="18">
        <v>134</v>
      </c>
      <c r="M18" s="18">
        <v>7.03</v>
      </c>
      <c r="N18" s="18">
        <v>8.78</v>
      </c>
      <c r="O18" s="7" t="s">
        <v>95</v>
      </c>
    </row>
    <row r="19" spans="1:15" ht="34.5" customHeight="1">
      <c r="A19" s="20"/>
      <c r="B19" s="21" t="s">
        <v>176</v>
      </c>
      <c r="C19" s="16">
        <v>60</v>
      </c>
      <c r="D19" s="16">
        <v>80</v>
      </c>
      <c r="E19" s="16">
        <v>7.6</v>
      </c>
      <c r="F19" s="16">
        <v>10.13</v>
      </c>
      <c r="G19" s="16">
        <v>2.94</v>
      </c>
      <c r="H19" s="16">
        <v>3.92</v>
      </c>
      <c r="I19" s="16">
        <v>18.07</v>
      </c>
      <c r="J19" s="16">
        <v>24.09</v>
      </c>
      <c r="K19" s="16">
        <v>93</v>
      </c>
      <c r="L19" s="16">
        <v>124</v>
      </c>
      <c r="M19" s="16">
        <v>0</v>
      </c>
      <c r="N19" s="16">
        <v>0</v>
      </c>
      <c r="O19" s="16" t="s">
        <v>177</v>
      </c>
    </row>
    <row r="20" spans="1:15" ht="34.5" customHeight="1">
      <c r="A20" s="20"/>
      <c r="B20" s="21" t="s">
        <v>209</v>
      </c>
      <c r="C20" s="16">
        <v>100</v>
      </c>
      <c r="D20" s="16">
        <v>150</v>
      </c>
      <c r="E20" s="16">
        <v>3.22</v>
      </c>
      <c r="F20" s="16">
        <v>3.79</v>
      </c>
      <c r="G20" s="16">
        <v>5.28</v>
      </c>
      <c r="H20" s="16">
        <v>9.24</v>
      </c>
      <c r="I20" s="16">
        <v>8.51</v>
      </c>
      <c r="J20" s="16">
        <v>12.76</v>
      </c>
      <c r="K20" s="16">
        <v>80</v>
      </c>
      <c r="L20" s="16">
        <v>120</v>
      </c>
      <c r="M20" s="16">
        <v>5.53</v>
      </c>
      <c r="N20" s="16">
        <v>8.27</v>
      </c>
      <c r="O20" s="16" t="s">
        <v>180</v>
      </c>
    </row>
    <row r="21" spans="1:16" ht="30">
      <c r="A21" s="19"/>
      <c r="B21" s="21" t="s">
        <v>105</v>
      </c>
      <c r="C21" s="18">
        <v>150</v>
      </c>
      <c r="D21" s="18">
        <v>180</v>
      </c>
      <c r="E21" s="18">
        <v>0.17</v>
      </c>
      <c r="F21" s="18">
        <v>0.2</v>
      </c>
      <c r="G21" s="32">
        <v>0.01</v>
      </c>
      <c r="H21" s="32">
        <v>0.01</v>
      </c>
      <c r="I21" s="18">
        <v>20.45</v>
      </c>
      <c r="J21" s="18">
        <v>24.54</v>
      </c>
      <c r="K21" s="18">
        <v>87</v>
      </c>
      <c r="L21" s="18">
        <v>114</v>
      </c>
      <c r="M21" s="18">
        <v>0.11</v>
      </c>
      <c r="N21" s="18">
        <v>0.13</v>
      </c>
      <c r="O21" s="18" t="s">
        <v>104</v>
      </c>
      <c r="P21" s="9"/>
    </row>
    <row r="22" spans="1:16" ht="30">
      <c r="A22" s="19"/>
      <c r="B22" s="22" t="s">
        <v>19</v>
      </c>
      <c r="C22" s="18">
        <v>20</v>
      </c>
      <c r="D22" s="18">
        <v>35</v>
      </c>
      <c r="E22" s="18">
        <v>1.58</v>
      </c>
      <c r="F22" s="18">
        <v>2.96</v>
      </c>
      <c r="G22" s="18">
        <v>0.2</v>
      </c>
      <c r="H22" s="18">
        <v>0.35</v>
      </c>
      <c r="I22" s="18">
        <v>9.66</v>
      </c>
      <c r="J22" s="18">
        <v>16.9</v>
      </c>
      <c r="K22" s="18">
        <v>47.3</v>
      </c>
      <c r="L22" s="18">
        <v>83</v>
      </c>
      <c r="M22" s="18">
        <v>0</v>
      </c>
      <c r="N22" s="18">
        <v>0</v>
      </c>
      <c r="O22" s="17" t="s">
        <v>69</v>
      </c>
      <c r="P22" s="9"/>
    </row>
    <row r="23" spans="1:16" ht="30">
      <c r="A23" s="19"/>
      <c r="B23" s="22" t="s">
        <v>20</v>
      </c>
      <c r="C23" s="18">
        <v>30</v>
      </c>
      <c r="D23" s="18">
        <v>40</v>
      </c>
      <c r="E23" s="18">
        <v>1.65</v>
      </c>
      <c r="F23" s="18">
        <v>1.98</v>
      </c>
      <c r="G23" s="18">
        <v>0.3</v>
      </c>
      <c r="H23" s="18">
        <v>0.36</v>
      </c>
      <c r="I23" s="18">
        <v>8.35</v>
      </c>
      <c r="J23" s="18">
        <v>10.02</v>
      </c>
      <c r="K23" s="18">
        <v>43.4</v>
      </c>
      <c r="L23" s="18">
        <v>52.05</v>
      </c>
      <c r="M23" s="18">
        <v>0</v>
      </c>
      <c r="N23" s="18">
        <v>0</v>
      </c>
      <c r="O23" s="17" t="s">
        <v>69</v>
      </c>
      <c r="P23" s="9"/>
    </row>
    <row r="24" spans="1:15" s="14" customFormat="1" ht="23.25" customHeight="1">
      <c r="A24" s="8" t="s">
        <v>21</v>
      </c>
      <c r="B24" s="24"/>
      <c r="C24" s="25">
        <v>544</v>
      </c>
      <c r="D24" s="25">
        <v>735</v>
      </c>
      <c r="E24" s="25">
        <f aca="true" t="shared" si="1" ref="E24:K24">SUM(E17:E23)</f>
        <v>16.08</v>
      </c>
      <c r="F24" s="25">
        <f t="shared" si="1"/>
        <v>21.560000000000002</v>
      </c>
      <c r="G24" s="25">
        <f t="shared" si="1"/>
        <v>14.53</v>
      </c>
      <c r="H24" s="25">
        <f t="shared" si="1"/>
        <v>22.48</v>
      </c>
      <c r="I24" s="25">
        <f t="shared" si="1"/>
        <v>74.03999999999999</v>
      </c>
      <c r="J24" s="49">
        <f t="shared" si="1"/>
        <v>100.08999999999999</v>
      </c>
      <c r="K24" s="49">
        <f t="shared" si="1"/>
        <v>480.89</v>
      </c>
      <c r="L24" s="49">
        <f>SUM(L17:L23)</f>
        <v>667.43</v>
      </c>
      <c r="M24" s="25">
        <f>SUM(M17:M23)</f>
        <v>15.52</v>
      </c>
      <c r="N24" s="25">
        <f>SUM(N17:N23)</f>
        <v>22.88</v>
      </c>
      <c r="O24" s="7"/>
    </row>
    <row r="25" spans="1:16" ht="45" customHeight="1">
      <c r="A25" s="20" t="s">
        <v>22</v>
      </c>
      <c r="B25" s="21" t="s">
        <v>115</v>
      </c>
      <c r="C25" s="18">
        <v>50</v>
      </c>
      <c r="D25" s="18">
        <v>50</v>
      </c>
      <c r="E25" s="18">
        <v>2.23</v>
      </c>
      <c r="F25" s="18">
        <v>2.23</v>
      </c>
      <c r="G25" s="18">
        <v>1.49</v>
      </c>
      <c r="H25" s="18">
        <v>1.49</v>
      </c>
      <c r="I25" s="18">
        <v>10.06</v>
      </c>
      <c r="J25" s="18">
        <v>10.06</v>
      </c>
      <c r="K25" s="18">
        <v>120</v>
      </c>
      <c r="L25" s="18">
        <v>120</v>
      </c>
      <c r="M25" s="18">
        <v>0.04</v>
      </c>
      <c r="N25" s="18">
        <v>0.04</v>
      </c>
      <c r="O25" s="18" t="s">
        <v>108</v>
      </c>
      <c r="P25" s="9"/>
    </row>
    <row r="26" spans="1:15" ht="21" customHeight="1">
      <c r="A26" s="19"/>
      <c r="B26" s="22" t="s">
        <v>36</v>
      </c>
      <c r="C26" s="18">
        <v>150</v>
      </c>
      <c r="D26" s="18">
        <v>180</v>
      </c>
      <c r="E26" s="18">
        <v>4.35</v>
      </c>
      <c r="F26" s="18">
        <v>5.22</v>
      </c>
      <c r="G26" s="18">
        <v>3.75</v>
      </c>
      <c r="H26" s="18">
        <v>4.5</v>
      </c>
      <c r="I26" s="18">
        <v>6.3</v>
      </c>
      <c r="J26" s="18">
        <v>7.56</v>
      </c>
      <c r="K26" s="18">
        <v>76</v>
      </c>
      <c r="L26" s="18">
        <v>92</v>
      </c>
      <c r="M26" s="18">
        <v>0.45</v>
      </c>
      <c r="N26" s="18">
        <v>0.54</v>
      </c>
      <c r="O26" s="18" t="s">
        <v>57</v>
      </c>
    </row>
    <row r="27" spans="1:15" s="14" customFormat="1" ht="15.75">
      <c r="A27" s="8" t="s">
        <v>23</v>
      </c>
      <c r="B27" s="24"/>
      <c r="C27" s="25">
        <v>200</v>
      </c>
      <c r="D27" s="25">
        <v>230</v>
      </c>
      <c r="E27" s="30">
        <f>SUM(E25:E26)</f>
        <v>6.58</v>
      </c>
      <c r="F27" s="30">
        <f>SUM(F25:F26)</f>
        <v>7.449999999999999</v>
      </c>
      <c r="G27" s="30">
        <f>SUM(G25:G26)</f>
        <v>5.24</v>
      </c>
      <c r="H27" s="30">
        <f aca="true" t="shared" si="2" ref="H27:N27">SUM(H25:H26)</f>
        <v>5.99</v>
      </c>
      <c r="I27" s="30">
        <f t="shared" si="2"/>
        <v>16.36</v>
      </c>
      <c r="J27" s="30">
        <f t="shared" si="2"/>
        <v>17.62</v>
      </c>
      <c r="K27" s="30">
        <f t="shared" si="2"/>
        <v>196</v>
      </c>
      <c r="L27" s="30">
        <f t="shared" si="2"/>
        <v>212</v>
      </c>
      <c r="M27" s="30">
        <f t="shared" si="2"/>
        <v>0.49</v>
      </c>
      <c r="N27" s="30">
        <f t="shared" si="2"/>
        <v>0.5800000000000001</v>
      </c>
      <c r="O27" s="7"/>
    </row>
    <row r="28" spans="1:15" s="14" customFormat="1" ht="15.75">
      <c r="A28" s="8" t="s">
        <v>24</v>
      </c>
      <c r="B28" s="24"/>
      <c r="C28" s="25"/>
      <c r="D28" s="25"/>
      <c r="E28" s="30">
        <f aca="true" t="shared" si="3" ref="E28:M28">E27+E24+E16+E13</f>
        <v>32.209999999999994</v>
      </c>
      <c r="F28" s="30">
        <f t="shared" si="3"/>
        <v>40.44</v>
      </c>
      <c r="G28" s="30">
        <f t="shared" si="3"/>
        <v>35.26</v>
      </c>
      <c r="H28" s="30">
        <f t="shared" si="3"/>
        <v>45.09</v>
      </c>
      <c r="I28" s="30">
        <f t="shared" si="3"/>
        <v>142.07999999999998</v>
      </c>
      <c r="J28" s="30">
        <f t="shared" si="3"/>
        <v>178.45</v>
      </c>
      <c r="K28" s="30">
        <f t="shared" si="3"/>
        <v>1001.89</v>
      </c>
      <c r="L28" s="30">
        <f t="shared" si="3"/>
        <v>1276.4299999999998</v>
      </c>
      <c r="M28" s="30">
        <f t="shared" si="3"/>
        <v>23.019999999999996</v>
      </c>
      <c r="N28" s="30">
        <f>N27+N24+N16+N16</f>
        <v>34.46</v>
      </c>
      <c r="O28" s="13"/>
    </row>
    <row r="29" spans="2:16" ht="12.75">
      <c r="B29" t="s">
        <v>96</v>
      </c>
      <c r="E29">
        <v>36</v>
      </c>
      <c r="F29">
        <v>46</v>
      </c>
      <c r="G29">
        <v>40</v>
      </c>
      <c r="H29">
        <v>51</v>
      </c>
      <c r="I29">
        <v>141</v>
      </c>
      <c r="J29">
        <v>196</v>
      </c>
      <c r="K29">
        <v>975</v>
      </c>
      <c r="L29">
        <v>1350</v>
      </c>
      <c r="M29">
        <v>28</v>
      </c>
      <c r="N29">
        <v>32</v>
      </c>
      <c r="P29" s="10"/>
    </row>
    <row r="30" spans="2:14" s="54" customFormat="1" ht="12.75">
      <c r="B30" s="54" t="s">
        <v>100</v>
      </c>
      <c r="E30" s="60">
        <f aca="true" t="shared" si="4" ref="E30:N30">E28-E29</f>
        <v>-3.7900000000000063</v>
      </c>
      <c r="F30" s="54">
        <f t="shared" si="4"/>
        <v>-5.560000000000002</v>
      </c>
      <c r="G30" s="54">
        <f t="shared" si="4"/>
        <v>-4.740000000000002</v>
      </c>
      <c r="H30" s="54">
        <f t="shared" si="4"/>
        <v>-5.909999999999997</v>
      </c>
      <c r="I30" s="60">
        <f t="shared" si="4"/>
        <v>1.079999999999984</v>
      </c>
      <c r="J30" s="54">
        <f t="shared" si="4"/>
        <v>-17.55000000000001</v>
      </c>
      <c r="K30" s="54">
        <f t="shared" si="4"/>
        <v>26.889999999999986</v>
      </c>
      <c r="L30" s="54">
        <f t="shared" si="4"/>
        <v>-73.57000000000016</v>
      </c>
      <c r="M30" s="54">
        <f t="shared" si="4"/>
        <v>-4.980000000000004</v>
      </c>
      <c r="N30" s="54">
        <f t="shared" si="4"/>
        <v>2.460000000000001</v>
      </c>
    </row>
  </sheetData>
  <sheetProtection/>
  <mergeCells count="7">
    <mergeCell ref="C6:D6"/>
    <mergeCell ref="E6:J6"/>
    <mergeCell ref="K6:L6"/>
    <mergeCell ref="M6:N6"/>
    <mergeCell ref="E7:F7"/>
    <mergeCell ref="G7:H7"/>
    <mergeCell ref="I7:J7"/>
  </mergeCells>
  <printOptions/>
  <pageMargins left="0.5905511811023623" right="0.1968503937007874" top="0.1968503937007874" bottom="0.1968503937007874" header="0.5118110236220472" footer="0.31496062992125984"/>
  <pageSetup fitToHeight="26" horizontalDpi="600" verticalDpi="600" orientation="landscape" paperSize="9" scale="80" r:id="rId1"/>
  <rowBreaks count="1" manualBreakCount="1">
    <brk id="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5:Q31"/>
  <sheetViews>
    <sheetView zoomScalePageLayoutView="0" workbookViewId="0" topLeftCell="A10">
      <selection activeCell="A12" sqref="A12:IV12"/>
    </sheetView>
  </sheetViews>
  <sheetFormatPr defaultColWidth="9.00390625" defaultRowHeight="12.75"/>
  <cols>
    <col min="1" max="1" width="12.875" style="0" customWidth="1"/>
    <col min="2" max="2" width="35.375" style="0" customWidth="1"/>
    <col min="3" max="3" width="11.375" style="0" customWidth="1"/>
    <col min="15" max="15" width="13.00390625" style="0" customWidth="1"/>
  </cols>
  <sheetData>
    <row r="5" ht="18">
      <c r="B5" s="61" t="s">
        <v>194</v>
      </c>
    </row>
    <row r="7" spans="1:15" ht="51" customHeight="1">
      <c r="A7" s="16" t="s">
        <v>0</v>
      </c>
      <c r="B7" s="17" t="s">
        <v>1</v>
      </c>
      <c r="C7" s="69" t="s">
        <v>2</v>
      </c>
      <c r="D7" s="70"/>
      <c r="E7" s="69" t="s">
        <v>8</v>
      </c>
      <c r="F7" s="71"/>
      <c r="G7" s="71"/>
      <c r="H7" s="71"/>
      <c r="I7" s="71"/>
      <c r="J7" s="70"/>
      <c r="K7" s="72" t="s">
        <v>9</v>
      </c>
      <c r="L7" s="73"/>
      <c r="M7" s="69" t="s">
        <v>10</v>
      </c>
      <c r="N7" s="70"/>
      <c r="O7" s="17" t="s">
        <v>11</v>
      </c>
    </row>
    <row r="8" spans="1:15" ht="15">
      <c r="A8" s="16"/>
      <c r="B8" s="17"/>
      <c r="C8" s="18"/>
      <c r="D8" s="18"/>
      <c r="E8" s="69" t="s">
        <v>5</v>
      </c>
      <c r="F8" s="70"/>
      <c r="G8" s="69" t="s">
        <v>6</v>
      </c>
      <c r="H8" s="70"/>
      <c r="I8" s="69" t="s">
        <v>7</v>
      </c>
      <c r="J8" s="70"/>
      <c r="K8" s="17"/>
      <c r="L8" s="17"/>
      <c r="M8" s="18"/>
      <c r="N8" s="18"/>
      <c r="O8" s="17"/>
    </row>
    <row r="9" spans="1:15" ht="15.75">
      <c r="A9" s="20" t="s">
        <v>40</v>
      </c>
      <c r="B9" s="18"/>
      <c r="C9" s="18" t="s">
        <v>3</v>
      </c>
      <c r="D9" s="18" t="s">
        <v>4</v>
      </c>
      <c r="E9" s="18" t="s">
        <v>3</v>
      </c>
      <c r="F9" s="18" t="s">
        <v>4</v>
      </c>
      <c r="G9" s="18" t="s">
        <v>3</v>
      </c>
      <c r="H9" s="18" t="s">
        <v>4</v>
      </c>
      <c r="I9" s="18" t="s">
        <v>3</v>
      </c>
      <c r="J9" s="18" t="s">
        <v>4</v>
      </c>
      <c r="K9" s="18" t="s">
        <v>3</v>
      </c>
      <c r="L9" s="18" t="s">
        <v>4</v>
      </c>
      <c r="M9" s="18" t="s">
        <v>3</v>
      </c>
      <c r="N9" s="18" t="s">
        <v>4</v>
      </c>
      <c r="O9" s="18"/>
    </row>
    <row r="10" spans="1:17" ht="30">
      <c r="A10" s="20" t="s">
        <v>13</v>
      </c>
      <c r="B10" s="21" t="s">
        <v>145</v>
      </c>
      <c r="C10" s="18">
        <v>155</v>
      </c>
      <c r="D10" s="18">
        <v>205</v>
      </c>
      <c r="E10" s="23">
        <v>4.17</v>
      </c>
      <c r="F10" s="18">
        <v>5.51</v>
      </c>
      <c r="G10" s="18">
        <v>3.85</v>
      </c>
      <c r="H10" s="18">
        <v>5.09</v>
      </c>
      <c r="I10" s="23">
        <v>17.12</v>
      </c>
      <c r="J10" s="18">
        <v>22.64</v>
      </c>
      <c r="K10" s="18">
        <v>173</v>
      </c>
      <c r="L10" s="18">
        <v>229</v>
      </c>
      <c r="M10" s="18">
        <v>1.09</v>
      </c>
      <c r="N10" s="18">
        <v>1.45</v>
      </c>
      <c r="O10" s="17" t="s">
        <v>151</v>
      </c>
      <c r="P10" s="4"/>
      <c r="Q10" s="11"/>
    </row>
    <row r="11" spans="1:17" ht="32.25" customHeight="1">
      <c r="A11" s="20"/>
      <c r="B11" s="21" t="s">
        <v>207</v>
      </c>
      <c r="C11" s="18">
        <v>45</v>
      </c>
      <c r="D11" s="18">
        <v>45</v>
      </c>
      <c r="E11" s="23">
        <v>0.56</v>
      </c>
      <c r="F11" s="23">
        <v>0.56</v>
      </c>
      <c r="G11" s="18">
        <v>0.04</v>
      </c>
      <c r="H11" s="18">
        <v>0.04</v>
      </c>
      <c r="I11" s="23">
        <v>5.23</v>
      </c>
      <c r="J11" s="23">
        <v>5.23</v>
      </c>
      <c r="K11" s="18">
        <v>24</v>
      </c>
      <c r="L11" s="18">
        <v>24</v>
      </c>
      <c r="M11" s="18">
        <v>2.2</v>
      </c>
      <c r="N11" s="18">
        <v>2.2</v>
      </c>
      <c r="O11" s="17" t="s">
        <v>206</v>
      </c>
      <c r="P11" s="4"/>
      <c r="Q11" s="11"/>
    </row>
    <row r="12" spans="1:15" ht="30">
      <c r="A12" s="19"/>
      <c r="B12" s="21" t="s">
        <v>73</v>
      </c>
      <c r="C12" s="50" t="s">
        <v>114</v>
      </c>
      <c r="D12" s="50" t="s">
        <v>114</v>
      </c>
      <c r="E12" s="18">
        <v>2.45</v>
      </c>
      <c r="F12" s="18">
        <v>2.45</v>
      </c>
      <c r="G12" s="18">
        <v>7.55</v>
      </c>
      <c r="H12" s="18">
        <v>7.55</v>
      </c>
      <c r="I12" s="18">
        <v>14.62</v>
      </c>
      <c r="J12" s="18">
        <v>14.62</v>
      </c>
      <c r="K12" s="18">
        <v>99</v>
      </c>
      <c r="L12" s="18">
        <v>99</v>
      </c>
      <c r="M12" s="18">
        <v>0</v>
      </c>
      <c r="N12" s="18">
        <v>0</v>
      </c>
      <c r="O12" s="18" t="s">
        <v>75</v>
      </c>
    </row>
    <row r="13" spans="1:16" ht="20.25" customHeight="1">
      <c r="A13" s="19"/>
      <c r="B13" s="21" t="s">
        <v>168</v>
      </c>
      <c r="C13" s="18" t="s">
        <v>44</v>
      </c>
      <c r="D13" s="18" t="s">
        <v>45</v>
      </c>
      <c r="E13" s="18">
        <v>0.04</v>
      </c>
      <c r="F13" s="18">
        <v>0.06</v>
      </c>
      <c r="G13" s="18">
        <v>0.01</v>
      </c>
      <c r="H13" s="18">
        <v>0.02</v>
      </c>
      <c r="I13" s="18">
        <v>6.99</v>
      </c>
      <c r="J13" s="18">
        <v>9.99</v>
      </c>
      <c r="K13" s="18">
        <v>28</v>
      </c>
      <c r="L13" s="18">
        <v>40</v>
      </c>
      <c r="M13" s="18">
        <v>0.02</v>
      </c>
      <c r="N13" s="18">
        <v>0.03</v>
      </c>
      <c r="O13" s="18" t="s">
        <v>48</v>
      </c>
      <c r="P13" s="9"/>
    </row>
    <row r="14" spans="1:15" ht="15.75">
      <c r="A14" s="20" t="s">
        <v>14</v>
      </c>
      <c r="B14" s="24"/>
      <c r="C14" s="25"/>
      <c r="D14" s="25"/>
      <c r="E14" s="25">
        <f aca="true" t="shared" si="0" ref="E14:N14">SUM(E10:E13)</f>
        <v>7.220000000000001</v>
      </c>
      <c r="F14" s="25">
        <f t="shared" si="0"/>
        <v>8.58</v>
      </c>
      <c r="G14" s="25">
        <f t="shared" si="0"/>
        <v>11.45</v>
      </c>
      <c r="H14" s="25">
        <f t="shared" si="0"/>
        <v>12.7</v>
      </c>
      <c r="I14" s="30">
        <f t="shared" si="0"/>
        <v>43.96</v>
      </c>
      <c r="J14" s="25">
        <f t="shared" si="0"/>
        <v>52.480000000000004</v>
      </c>
      <c r="K14" s="25">
        <f t="shared" si="0"/>
        <v>324</v>
      </c>
      <c r="L14" s="25">
        <f t="shared" si="0"/>
        <v>392</v>
      </c>
      <c r="M14" s="25">
        <f t="shared" si="0"/>
        <v>3.31</v>
      </c>
      <c r="N14" s="25">
        <f t="shared" si="0"/>
        <v>3.68</v>
      </c>
      <c r="O14" s="25"/>
    </row>
    <row r="15" spans="1:16" ht="21" customHeight="1">
      <c r="A15" s="20" t="s">
        <v>15</v>
      </c>
      <c r="B15" s="21" t="s">
        <v>201</v>
      </c>
      <c r="C15" s="18">
        <v>60</v>
      </c>
      <c r="D15" s="18">
        <v>65</v>
      </c>
      <c r="E15" s="18">
        <v>0.32</v>
      </c>
      <c r="F15" s="18">
        <v>0.34</v>
      </c>
      <c r="G15" s="18">
        <v>0.32</v>
      </c>
      <c r="H15" s="18">
        <v>0.34</v>
      </c>
      <c r="I15" s="18">
        <v>7.84</v>
      </c>
      <c r="J15" s="18">
        <v>8.33</v>
      </c>
      <c r="K15" s="18">
        <v>35</v>
      </c>
      <c r="L15" s="18">
        <v>37</v>
      </c>
      <c r="M15" s="18">
        <v>6</v>
      </c>
      <c r="N15" s="18">
        <v>6.5</v>
      </c>
      <c r="O15" s="18" t="s">
        <v>49</v>
      </c>
      <c r="P15" s="9"/>
    </row>
    <row r="16" spans="1:15" ht="31.5">
      <c r="A16" s="27" t="s">
        <v>16</v>
      </c>
      <c r="B16" s="24"/>
      <c r="C16" s="25">
        <v>437</v>
      </c>
      <c r="D16" s="25">
        <v>560</v>
      </c>
      <c r="E16" s="25">
        <f aca="true" t="shared" si="1" ref="E16:N16">SUM(E15:E15)</f>
        <v>0.32</v>
      </c>
      <c r="F16" s="25">
        <f t="shared" si="1"/>
        <v>0.34</v>
      </c>
      <c r="G16" s="25">
        <f t="shared" si="1"/>
        <v>0.32</v>
      </c>
      <c r="H16" s="25">
        <f t="shared" si="1"/>
        <v>0.34</v>
      </c>
      <c r="I16" s="25">
        <f t="shared" si="1"/>
        <v>7.84</v>
      </c>
      <c r="J16" s="25">
        <f t="shared" si="1"/>
        <v>8.33</v>
      </c>
      <c r="K16" s="25">
        <f t="shared" si="1"/>
        <v>35</v>
      </c>
      <c r="L16" s="25">
        <f t="shared" si="1"/>
        <v>37</v>
      </c>
      <c r="M16" s="25">
        <f t="shared" si="1"/>
        <v>6</v>
      </c>
      <c r="N16" s="25">
        <f t="shared" si="1"/>
        <v>6.5</v>
      </c>
      <c r="O16" s="18"/>
    </row>
    <row r="17" spans="1:15" ht="30">
      <c r="A17" s="20" t="s">
        <v>17</v>
      </c>
      <c r="B17" s="21" t="s">
        <v>204</v>
      </c>
      <c r="C17" s="18">
        <v>30</v>
      </c>
      <c r="D17" s="18">
        <v>60</v>
      </c>
      <c r="E17" s="18">
        <v>0.33</v>
      </c>
      <c r="F17" s="18">
        <v>0.65</v>
      </c>
      <c r="G17" s="18">
        <v>1.85</v>
      </c>
      <c r="H17" s="18">
        <v>3.7</v>
      </c>
      <c r="I17" s="18">
        <v>1.04</v>
      </c>
      <c r="J17" s="18">
        <v>2.08</v>
      </c>
      <c r="K17" s="18">
        <v>22.11</v>
      </c>
      <c r="L17" s="18">
        <v>44.22</v>
      </c>
      <c r="M17" s="18">
        <v>7.47</v>
      </c>
      <c r="N17" s="18">
        <v>14.94</v>
      </c>
      <c r="O17" s="18" t="s">
        <v>197</v>
      </c>
    </row>
    <row r="18" spans="1:15" ht="51" customHeight="1">
      <c r="A18" s="19"/>
      <c r="B18" s="21" t="s">
        <v>189</v>
      </c>
      <c r="C18" s="18">
        <v>150</v>
      </c>
      <c r="D18" s="18">
        <v>200</v>
      </c>
      <c r="E18" s="18">
        <v>4.15</v>
      </c>
      <c r="F18" s="18">
        <v>4.67</v>
      </c>
      <c r="G18" s="18">
        <v>3.27</v>
      </c>
      <c r="H18" s="18">
        <v>3.84</v>
      </c>
      <c r="I18" s="18">
        <v>10.28</v>
      </c>
      <c r="J18" s="18">
        <v>13.71</v>
      </c>
      <c r="K18" s="18">
        <v>84</v>
      </c>
      <c r="L18" s="18">
        <v>105</v>
      </c>
      <c r="M18" s="18">
        <v>3.6</v>
      </c>
      <c r="N18" s="18">
        <v>4.5</v>
      </c>
      <c r="O18" s="18" t="s">
        <v>113</v>
      </c>
    </row>
    <row r="19" spans="1:17" ht="31.5" customHeight="1">
      <c r="A19" s="20"/>
      <c r="B19" s="21" t="s">
        <v>179</v>
      </c>
      <c r="C19" s="18">
        <v>125</v>
      </c>
      <c r="D19" s="18">
        <v>165</v>
      </c>
      <c r="E19" s="18">
        <v>10.64</v>
      </c>
      <c r="F19" s="18">
        <v>16.18</v>
      </c>
      <c r="G19" s="18">
        <v>9.91</v>
      </c>
      <c r="H19" s="18">
        <v>13.08</v>
      </c>
      <c r="I19" s="18">
        <v>14.36</v>
      </c>
      <c r="J19" s="18">
        <v>27.33</v>
      </c>
      <c r="K19" s="18">
        <v>127</v>
      </c>
      <c r="L19" s="18">
        <v>177</v>
      </c>
      <c r="M19" s="18">
        <v>2.8</v>
      </c>
      <c r="N19" s="18">
        <v>3.7</v>
      </c>
      <c r="O19" s="18" t="s">
        <v>178</v>
      </c>
      <c r="P19" s="26"/>
      <c r="Q19" s="11"/>
    </row>
    <row r="20" spans="1:17" ht="17.25" customHeight="1">
      <c r="A20" s="19"/>
      <c r="B20" s="41" t="s">
        <v>29</v>
      </c>
      <c r="C20" s="43">
        <v>150</v>
      </c>
      <c r="D20" s="43">
        <v>180</v>
      </c>
      <c r="E20" s="43">
        <v>0.33</v>
      </c>
      <c r="F20" s="43">
        <v>0.4</v>
      </c>
      <c r="G20" s="43">
        <v>0.02</v>
      </c>
      <c r="H20" s="43">
        <v>0.02</v>
      </c>
      <c r="I20" s="43">
        <v>20.83</v>
      </c>
      <c r="J20" s="43">
        <v>24.99</v>
      </c>
      <c r="K20" s="43">
        <v>85</v>
      </c>
      <c r="L20" s="43">
        <v>102</v>
      </c>
      <c r="M20" s="43">
        <v>0.3</v>
      </c>
      <c r="N20" s="43">
        <v>0.36</v>
      </c>
      <c r="O20" s="18" t="s">
        <v>98</v>
      </c>
      <c r="P20" s="26"/>
      <c r="Q20" s="14"/>
    </row>
    <row r="21" spans="1:15" ht="18" customHeight="1">
      <c r="A21" s="19"/>
      <c r="B21" s="21" t="s">
        <v>84</v>
      </c>
      <c r="C21" s="18"/>
      <c r="D21" s="18">
        <v>30</v>
      </c>
      <c r="E21" s="18"/>
      <c r="F21" s="18">
        <v>0</v>
      </c>
      <c r="G21" s="32"/>
      <c r="H21" s="32">
        <v>0</v>
      </c>
      <c r="I21" s="18"/>
      <c r="J21" s="18">
        <v>13.4</v>
      </c>
      <c r="K21" s="18"/>
      <c r="L21" s="18">
        <v>48.7</v>
      </c>
      <c r="M21" s="18"/>
      <c r="N21" s="18">
        <v>2.77</v>
      </c>
      <c r="O21" s="17" t="s">
        <v>83</v>
      </c>
    </row>
    <row r="22" spans="1:16" ht="21" customHeight="1">
      <c r="A22" s="19"/>
      <c r="B22" s="22" t="s">
        <v>19</v>
      </c>
      <c r="C22" s="18">
        <v>20</v>
      </c>
      <c r="D22" s="18">
        <v>35</v>
      </c>
      <c r="E22" s="18">
        <v>1.58</v>
      </c>
      <c r="F22" s="18">
        <v>2.96</v>
      </c>
      <c r="G22" s="18">
        <v>0.2</v>
      </c>
      <c r="H22" s="18">
        <v>0.35</v>
      </c>
      <c r="I22" s="18">
        <v>9.66</v>
      </c>
      <c r="J22" s="18">
        <v>16.9</v>
      </c>
      <c r="K22" s="18">
        <v>47.3</v>
      </c>
      <c r="L22" s="18">
        <v>83</v>
      </c>
      <c r="M22" s="18">
        <v>0</v>
      </c>
      <c r="N22" s="18">
        <v>0</v>
      </c>
      <c r="O22" s="17" t="s">
        <v>69</v>
      </c>
      <c r="P22" s="9"/>
    </row>
    <row r="23" spans="1:16" ht="21" customHeight="1">
      <c r="A23" s="19"/>
      <c r="B23" s="22" t="s">
        <v>20</v>
      </c>
      <c r="C23" s="18">
        <v>30</v>
      </c>
      <c r="D23" s="18">
        <v>40</v>
      </c>
      <c r="E23" s="18">
        <v>1.65</v>
      </c>
      <c r="F23" s="18">
        <v>1.98</v>
      </c>
      <c r="G23" s="18">
        <v>0.3</v>
      </c>
      <c r="H23" s="18">
        <v>0.36</v>
      </c>
      <c r="I23" s="18">
        <v>8.35</v>
      </c>
      <c r="J23" s="18">
        <v>10.02</v>
      </c>
      <c r="K23" s="18">
        <v>43.4</v>
      </c>
      <c r="L23" s="18">
        <v>52.05</v>
      </c>
      <c r="M23" s="18">
        <v>0</v>
      </c>
      <c r="N23" s="18">
        <v>0</v>
      </c>
      <c r="O23" s="17" t="s">
        <v>69</v>
      </c>
      <c r="P23" s="9"/>
    </row>
    <row r="24" spans="1:15" ht="21" customHeight="1">
      <c r="A24" s="20" t="s">
        <v>21</v>
      </c>
      <c r="B24" s="24"/>
      <c r="C24" s="25">
        <f>SUM(C17:C23)</f>
        <v>505</v>
      </c>
      <c r="D24" s="25">
        <f>SUM(D17:D23)</f>
        <v>710</v>
      </c>
      <c r="E24" s="25">
        <f aca="true" t="shared" si="2" ref="E24:N24">SUM(E17:E23)</f>
        <v>18.68</v>
      </c>
      <c r="F24" s="25">
        <f t="shared" si="2"/>
        <v>26.84</v>
      </c>
      <c r="G24" s="25">
        <f t="shared" si="2"/>
        <v>15.55</v>
      </c>
      <c r="H24" s="25">
        <f t="shared" si="2"/>
        <v>21.35</v>
      </c>
      <c r="I24" s="25">
        <f t="shared" si="2"/>
        <v>64.52</v>
      </c>
      <c r="J24" s="29">
        <f t="shared" si="2"/>
        <v>108.42999999999999</v>
      </c>
      <c r="K24" s="29">
        <f t="shared" si="2"/>
        <v>408.81</v>
      </c>
      <c r="L24" s="29">
        <f t="shared" si="2"/>
        <v>611.97</v>
      </c>
      <c r="M24" s="25">
        <f t="shared" si="2"/>
        <v>14.170000000000002</v>
      </c>
      <c r="N24" s="25">
        <f t="shared" si="2"/>
        <v>26.269999999999996</v>
      </c>
      <c r="O24" s="18"/>
    </row>
    <row r="25" spans="1:15" ht="25.5" customHeight="1">
      <c r="A25" s="20" t="s">
        <v>22</v>
      </c>
      <c r="B25" s="21" t="s">
        <v>118</v>
      </c>
      <c r="C25" s="18" t="s">
        <v>137</v>
      </c>
      <c r="D25" s="18" t="s">
        <v>129</v>
      </c>
      <c r="E25" s="18">
        <v>7</v>
      </c>
      <c r="F25" s="18">
        <v>9.34</v>
      </c>
      <c r="G25" s="18">
        <v>7.6</v>
      </c>
      <c r="H25" s="18">
        <v>8.2</v>
      </c>
      <c r="I25" s="18">
        <v>16.98</v>
      </c>
      <c r="J25" s="18">
        <v>26.64</v>
      </c>
      <c r="K25" s="18">
        <v>128.3</v>
      </c>
      <c r="L25" s="18">
        <v>150.8</v>
      </c>
      <c r="M25" s="18">
        <v>0</v>
      </c>
      <c r="N25" s="18">
        <v>0</v>
      </c>
      <c r="O25" s="18" t="s">
        <v>64</v>
      </c>
    </row>
    <row r="26" spans="1:16" ht="21" customHeight="1">
      <c r="A26" s="19"/>
      <c r="B26" s="21" t="s">
        <v>102</v>
      </c>
      <c r="C26" s="18" t="s">
        <v>81</v>
      </c>
      <c r="D26" s="18" t="s">
        <v>45</v>
      </c>
      <c r="E26" s="18">
        <v>4.35</v>
      </c>
      <c r="F26" s="18">
        <v>5.22</v>
      </c>
      <c r="G26" s="18">
        <v>3.75</v>
      </c>
      <c r="H26" s="18">
        <v>4.5</v>
      </c>
      <c r="I26" s="18">
        <v>6</v>
      </c>
      <c r="J26" s="18">
        <v>7.2</v>
      </c>
      <c r="K26" s="18">
        <v>75</v>
      </c>
      <c r="L26" s="18">
        <v>90</v>
      </c>
      <c r="M26" s="18">
        <v>1.05</v>
      </c>
      <c r="N26" s="18">
        <v>1.26</v>
      </c>
      <c r="O26" s="18" t="s">
        <v>57</v>
      </c>
      <c r="P26" s="9"/>
    </row>
    <row r="27" spans="1:15" ht="21.75" customHeight="1">
      <c r="A27" s="20" t="s">
        <v>23</v>
      </c>
      <c r="B27" s="24"/>
      <c r="C27" s="25">
        <v>220</v>
      </c>
      <c r="D27" s="25">
        <v>280</v>
      </c>
      <c r="E27" s="25">
        <f aca="true" t="shared" si="3" ref="E27:J27">SUM(E25:E26)</f>
        <v>11.35</v>
      </c>
      <c r="F27" s="25">
        <f t="shared" si="3"/>
        <v>14.559999999999999</v>
      </c>
      <c r="G27" s="25">
        <f t="shared" si="3"/>
        <v>11.35</v>
      </c>
      <c r="H27" s="25">
        <f t="shared" si="3"/>
        <v>12.7</v>
      </c>
      <c r="I27" s="25">
        <f t="shared" si="3"/>
        <v>22.98</v>
      </c>
      <c r="J27" s="25">
        <f t="shared" si="3"/>
        <v>33.84</v>
      </c>
      <c r="K27" s="25">
        <f>SUM(K25:K26)</f>
        <v>203.3</v>
      </c>
      <c r="L27" s="25">
        <f>SUM(L25:L26)</f>
        <v>240.8</v>
      </c>
      <c r="M27" s="25">
        <f>SUM(M25:M26)</f>
        <v>1.05</v>
      </c>
      <c r="N27" s="25">
        <f>SUM(N25:N26)</f>
        <v>1.26</v>
      </c>
      <c r="O27" s="18"/>
    </row>
    <row r="28" spans="1:15" ht="15.75">
      <c r="A28" s="20" t="s">
        <v>24</v>
      </c>
      <c r="B28" s="24"/>
      <c r="C28" s="25"/>
      <c r="D28" s="25"/>
      <c r="E28" s="25">
        <f aca="true" t="shared" si="4" ref="E28:L28">E27+E24+E16+E14</f>
        <v>37.57</v>
      </c>
      <c r="F28" s="25">
        <f t="shared" si="4"/>
        <v>50.32</v>
      </c>
      <c r="G28" s="25">
        <f t="shared" si="4"/>
        <v>38.67</v>
      </c>
      <c r="H28" s="25">
        <f t="shared" si="4"/>
        <v>47.09</v>
      </c>
      <c r="I28" s="30">
        <f t="shared" si="4"/>
        <v>139.3</v>
      </c>
      <c r="J28" s="25">
        <f t="shared" si="4"/>
        <v>203.07999999999998</v>
      </c>
      <c r="K28" s="25">
        <f t="shared" si="4"/>
        <v>971.11</v>
      </c>
      <c r="L28" s="25">
        <f t="shared" si="4"/>
        <v>1281.77</v>
      </c>
      <c r="M28" s="25">
        <f>M27+M24+M16+M14</f>
        <v>24.53</v>
      </c>
      <c r="N28" s="25">
        <f>N27+N24+N16+N14</f>
        <v>37.71</v>
      </c>
      <c r="O28" s="25"/>
    </row>
    <row r="29" spans="1:15" ht="15">
      <c r="A29" s="19"/>
      <c r="B29" s="2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6" ht="12.75">
      <c r="B30" t="s">
        <v>96</v>
      </c>
      <c r="E30">
        <v>36</v>
      </c>
      <c r="F30">
        <v>46</v>
      </c>
      <c r="G30">
        <v>40</v>
      </c>
      <c r="H30">
        <v>51</v>
      </c>
      <c r="I30">
        <v>141</v>
      </c>
      <c r="J30">
        <v>196</v>
      </c>
      <c r="K30">
        <v>975</v>
      </c>
      <c r="L30">
        <v>1350</v>
      </c>
      <c r="M30">
        <v>28</v>
      </c>
      <c r="N30">
        <v>32</v>
      </c>
      <c r="P30" s="10"/>
    </row>
    <row r="31" spans="2:14" ht="12.75">
      <c r="B31" t="s">
        <v>97</v>
      </c>
      <c r="E31">
        <f aca="true" t="shared" si="5" ref="E31:N31">E28-E30</f>
        <v>1.5700000000000003</v>
      </c>
      <c r="F31">
        <f t="shared" si="5"/>
        <v>4.32</v>
      </c>
      <c r="G31">
        <f t="shared" si="5"/>
        <v>-1.3299999999999983</v>
      </c>
      <c r="H31">
        <f t="shared" si="5"/>
        <v>-3.9099999999999966</v>
      </c>
      <c r="I31" s="59">
        <f t="shared" si="5"/>
        <v>-1.6999999999999886</v>
      </c>
      <c r="J31">
        <f t="shared" si="5"/>
        <v>7.079999999999984</v>
      </c>
      <c r="K31">
        <f t="shared" si="5"/>
        <v>-3.8899999999999864</v>
      </c>
      <c r="L31">
        <f t="shared" si="5"/>
        <v>-68.23000000000002</v>
      </c>
      <c r="M31">
        <f t="shared" si="5"/>
        <v>-3.469999999999999</v>
      </c>
      <c r="N31">
        <f t="shared" si="5"/>
        <v>5.710000000000001</v>
      </c>
    </row>
  </sheetData>
  <sheetProtection/>
  <mergeCells count="7">
    <mergeCell ref="C7:D7"/>
    <mergeCell ref="E7:J7"/>
    <mergeCell ref="K7:L7"/>
    <mergeCell ref="M7:N7"/>
    <mergeCell ref="E8:F8"/>
    <mergeCell ref="G8:H8"/>
    <mergeCell ref="I8:J8"/>
  </mergeCells>
  <printOptions/>
  <pageMargins left="0.25" right="0.25" top="0.75" bottom="0.75" header="0.3" footer="0.3"/>
  <pageSetup fitToHeight="25" horizontalDpi="600" verticalDpi="600" orientation="landscape" paperSize="9" scale="7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Оператор</cp:lastModifiedBy>
  <cp:lastPrinted>2021-04-01T10:14:30Z</cp:lastPrinted>
  <dcterms:created xsi:type="dcterms:W3CDTF">2015-11-19T07:53:36Z</dcterms:created>
  <dcterms:modified xsi:type="dcterms:W3CDTF">2022-12-19T11:56:45Z</dcterms:modified>
  <cp:category/>
  <cp:version/>
  <cp:contentType/>
  <cp:contentStatus/>
</cp:coreProperties>
</file>