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9"/>
  </bookViews>
  <sheets>
    <sheet name="день 1" sheetId="1" r:id="rId1"/>
    <sheet name="День 2" sheetId="2" r:id="rId2"/>
    <sheet name="день 3" sheetId="3" r:id="rId3"/>
    <sheet name="день 4" sheetId="4" r:id="rId4"/>
    <sheet name="день5" sheetId="5" r:id="rId5"/>
    <sheet name="день 9" sheetId="6" r:id="rId6"/>
    <sheet name="день 7" sheetId="7" r:id="rId7"/>
    <sheet name="день 8" sheetId="8" r:id="rId8"/>
    <sheet name="день 6" sheetId="9" r:id="rId9"/>
    <sheet name="день 10" sheetId="10" r:id="rId10"/>
    <sheet name="всего " sheetId="11" r:id="rId11"/>
    <sheet name="Лист1" sheetId="12" r:id="rId12"/>
  </sheets>
  <definedNames>
    <definedName name="_xlnm.Print_Area" localSheetId="9">'день 10'!$A$1:$O$28</definedName>
  </definedNames>
  <calcPr fullCalcOnLoad="1" refMode="R1C1"/>
</workbook>
</file>

<file path=xl/sharedStrings.xml><?xml version="1.0" encoding="utf-8"?>
<sst xmlns="http://schemas.openxmlformats.org/spreadsheetml/2006/main" count="707" uniqueCount="220">
  <si>
    <t>Примерное 10-дневное меню  для детсадов</t>
  </si>
  <si>
    <t>Прием пищи</t>
  </si>
  <si>
    <t>Наименование блюда</t>
  </si>
  <si>
    <t>Выход блюда</t>
  </si>
  <si>
    <t>Я</t>
  </si>
  <si>
    <t>С</t>
  </si>
  <si>
    <t>Б</t>
  </si>
  <si>
    <t>Ж</t>
  </si>
  <si>
    <t>У</t>
  </si>
  <si>
    <t>Пищевые  вещества</t>
  </si>
  <si>
    <t>Энергетическая ценность (ккал)</t>
  </si>
  <si>
    <t>Витамин С</t>
  </si>
  <si>
    <t>№ рецептуры</t>
  </si>
  <si>
    <t>День 1</t>
  </si>
  <si>
    <t>Завтрак:</t>
  </si>
  <si>
    <t>Итого завтрак:</t>
  </si>
  <si>
    <t>2 Завтрак:</t>
  </si>
  <si>
    <t>Итого 2 Завтрак:</t>
  </si>
  <si>
    <t>Обед:</t>
  </si>
  <si>
    <t>Салат из картофеля с зеленым горошком "Зимний"</t>
  </si>
  <si>
    <t>Котлеты рубленные из птицы</t>
  </si>
  <si>
    <t>Хлеб пшеничный</t>
  </si>
  <si>
    <t>Хлеб ржаной</t>
  </si>
  <si>
    <t>Итого обед:</t>
  </si>
  <si>
    <t>Полдник:</t>
  </si>
  <si>
    <t>Итого полдник:</t>
  </si>
  <si>
    <t>Итого за день:</t>
  </si>
  <si>
    <t>День 2</t>
  </si>
  <si>
    <t>Чай с сахаром и лимоном</t>
  </si>
  <si>
    <t>Сок фруктовый</t>
  </si>
  <si>
    <t>Картофельное пюре</t>
  </si>
  <si>
    <t>Компот из сухофруктов</t>
  </si>
  <si>
    <t>День 3</t>
  </si>
  <si>
    <t>Рыба, тушеная с овощами</t>
  </si>
  <si>
    <t>День 4</t>
  </si>
  <si>
    <t>День 5</t>
  </si>
  <si>
    <t>Суп молочный с макаронными изделиями</t>
  </si>
  <si>
    <t>Икра кабачковая</t>
  </si>
  <si>
    <t>Ряженка</t>
  </si>
  <si>
    <t>2 завтрак:</t>
  </si>
  <si>
    <t>Итого 2 завтрак</t>
  </si>
  <si>
    <t>Какао с молоком</t>
  </si>
  <si>
    <t>День 10</t>
  </si>
  <si>
    <t>День 9</t>
  </si>
  <si>
    <t>День 8</t>
  </si>
  <si>
    <t>День 7</t>
  </si>
  <si>
    <t>100/5</t>
  </si>
  <si>
    <t>Винегрет овощной</t>
  </si>
  <si>
    <t>150/7/3,5</t>
  </si>
  <si>
    <t>180/10/7</t>
  </si>
  <si>
    <t>150/7</t>
  </si>
  <si>
    <t>180/10</t>
  </si>
  <si>
    <t>Среднее значение за период:</t>
  </si>
  <si>
    <t>табл № 25</t>
  </si>
  <si>
    <t>№ 413</t>
  </si>
  <si>
    <t>№ 386</t>
  </si>
  <si>
    <t>№ 26</t>
  </si>
  <si>
    <t>№ 94</t>
  </si>
  <si>
    <t>Табл № 1</t>
  </si>
  <si>
    <t>№ 412</t>
  </si>
  <si>
    <t>№ 418</t>
  </si>
  <si>
    <t>№ 63</t>
  </si>
  <si>
    <t>№ 258</t>
  </si>
  <si>
    <t>№ 339</t>
  </si>
  <si>
    <t>№ 420</t>
  </si>
  <si>
    <t>№ 46</t>
  </si>
  <si>
    <t>№ 87</t>
  </si>
  <si>
    <t>№ 299</t>
  </si>
  <si>
    <t>№ 218</t>
  </si>
  <si>
    <t>№57</t>
  </si>
  <si>
    <t>№ 100</t>
  </si>
  <si>
    <t>№ 79</t>
  </si>
  <si>
    <t>№ 390</t>
  </si>
  <si>
    <t>№ 432</t>
  </si>
  <si>
    <t>№ 416</t>
  </si>
  <si>
    <t>№ 91</t>
  </si>
  <si>
    <t>№ 322</t>
  </si>
  <si>
    <t>№ 3</t>
  </si>
  <si>
    <t>Пром. Произв</t>
  </si>
  <si>
    <t>Пищевые  вещества  (г)</t>
  </si>
  <si>
    <t>Блинчики с повидлом</t>
  </si>
  <si>
    <t>№ 430</t>
  </si>
  <si>
    <t>Бутерброд с маслом сливочным</t>
  </si>
  <si>
    <t xml:space="preserve">Каша  вязкая молочная манная с маслом сливочным </t>
  </si>
  <si>
    <t>№ 1</t>
  </si>
  <si>
    <t>№ 10</t>
  </si>
  <si>
    <t>№ 182</t>
  </si>
  <si>
    <t>Соус сметанный</t>
  </si>
  <si>
    <t>№ 199</t>
  </si>
  <si>
    <t>№ 372</t>
  </si>
  <si>
    <t xml:space="preserve">Макаронные изделия отварные с маслом </t>
  </si>
  <si>
    <t>150/5</t>
  </si>
  <si>
    <t>Компот из яблок</t>
  </si>
  <si>
    <t>Пром произв</t>
  </si>
  <si>
    <t>Мармелад пектиновый</t>
  </si>
  <si>
    <t>Мандарины с сахаром</t>
  </si>
  <si>
    <t>№ 389</t>
  </si>
  <si>
    <t>Каша гречневая с маслом</t>
  </si>
  <si>
    <t>Варенец</t>
  </si>
  <si>
    <t>№ 271</t>
  </si>
  <si>
    <t>Котлеты рыбные запеченные</t>
  </si>
  <si>
    <t>Соус молочный</t>
  </si>
  <si>
    <t>№ 368</t>
  </si>
  <si>
    <t xml:space="preserve"> № 182</t>
  </si>
  <si>
    <t>№ 304</t>
  </si>
  <si>
    <t>Апельсины с сахаром</t>
  </si>
  <si>
    <t>№ 64</t>
  </si>
  <si>
    <t>Рекомендуется</t>
  </si>
  <si>
    <t>Отклонения</t>
  </si>
  <si>
    <t>№ 394</t>
  </si>
  <si>
    <t>№ 20</t>
  </si>
  <si>
    <t>Салат из соленых огурцов с луком</t>
  </si>
  <si>
    <t>Отклонение</t>
  </si>
  <si>
    <t>Отсутствует</t>
  </si>
  <si>
    <t xml:space="preserve">Чай с молоком </t>
  </si>
  <si>
    <t>Кефир</t>
  </si>
  <si>
    <t xml:space="preserve">Суп-лапша домашняя </t>
  </si>
  <si>
    <t>№ 397</t>
  </si>
  <si>
    <t>Кисель  из яблок сушеных</t>
  </si>
  <si>
    <t>Борщ с капустой и картофелем, сметаной</t>
  </si>
  <si>
    <t>Суп картофельный с бобовыми ( горох)</t>
  </si>
  <si>
    <t>№ 441</t>
  </si>
  <si>
    <t>№ 400</t>
  </si>
  <si>
    <t>Кисель  из сока натурального</t>
  </si>
  <si>
    <t>№ 414</t>
  </si>
  <si>
    <t>Кофейный напиток с молоком</t>
  </si>
  <si>
    <t>№ 88</t>
  </si>
  <si>
    <t>15/5</t>
  </si>
  <si>
    <t>Ватрушка из дрожжевого теста с творогом</t>
  </si>
  <si>
    <t>Суп картофельный с  рыбными фрикадельками</t>
  </si>
  <si>
    <t>№ 90</t>
  </si>
  <si>
    <t>Оладьи с повидлом</t>
  </si>
  <si>
    <t>№ 245</t>
  </si>
  <si>
    <t>Суп картофельный с  мясными фрикадельками</t>
  </si>
  <si>
    <t>Булочка  молочная</t>
  </si>
  <si>
    <t>№ 466</t>
  </si>
  <si>
    <t>Суп картофельный с клецками</t>
  </si>
  <si>
    <t>Голубцы ленивые</t>
  </si>
  <si>
    <t>№ 251</t>
  </si>
  <si>
    <t>Каша  молочная  овсяная  ("Геркулес") вязкая с сахаром</t>
  </si>
  <si>
    <t>Борщ с картофелем и сметаной</t>
  </si>
  <si>
    <t>Икра овощная</t>
  </si>
  <si>
    <t>№ 56</t>
  </si>
  <si>
    <t>Печенье сахарное</t>
  </si>
  <si>
    <t>80/10</t>
  </si>
  <si>
    <t>№ 234</t>
  </si>
  <si>
    <t>Омлет  с овощами, с маслом</t>
  </si>
  <si>
    <t>70/10</t>
  </si>
  <si>
    <t>№ 249</t>
  </si>
  <si>
    <t>Каша молочная пшеничная  жидкая с сахаром и маслом</t>
  </si>
  <si>
    <t>Бананы</t>
  </si>
  <si>
    <t>Напиток витаминизированный</t>
  </si>
  <si>
    <t>60/5</t>
  </si>
  <si>
    <t>60/10</t>
  </si>
  <si>
    <t>Яблоки</t>
  </si>
  <si>
    <t xml:space="preserve">Салат из свеклы </t>
  </si>
  <si>
    <t>№ 34</t>
  </si>
  <si>
    <t>Каша молочная   жидкая из смеси круп  ( рис, пшено) с маслом</t>
  </si>
  <si>
    <t xml:space="preserve">Капуста тушеная </t>
  </si>
  <si>
    <t>Пряники</t>
  </si>
  <si>
    <t>№ 354</t>
  </si>
  <si>
    <t>№ 489</t>
  </si>
  <si>
    <t>Итого 2 завтрак:</t>
  </si>
  <si>
    <t>Каша молочная жидкая из  пшена с изюмом</t>
  </si>
  <si>
    <t>Сырники из творога со сметаной ( термическая обработка)</t>
  </si>
  <si>
    <t>Пудинг из творога (запеченный) со сметаной ( термическая обработка)</t>
  </si>
  <si>
    <t>Запеканка из творога  со сметаной ( термическая обработка)</t>
  </si>
  <si>
    <t>Итого за  весь период:</t>
  </si>
  <si>
    <t>№ 89</t>
  </si>
  <si>
    <t>№191</t>
  </si>
  <si>
    <t xml:space="preserve">Биточки  рубленные  из говядины </t>
  </si>
  <si>
    <t>50/40</t>
  </si>
  <si>
    <t>Кефир с сахаром</t>
  </si>
  <si>
    <t>При подсчете витаминов, минеральных веществ использовалась литература:</t>
  </si>
  <si>
    <t>1. Сборник нормативных и технических документов, регламентирующих производство кулинарной продукции  под редакцией Ю.Н.Болдырева «Хлебпродинформ»    2001 г.</t>
  </si>
  <si>
    <t>2. Счетчик калорий по –русски   под редакцией А.Мартинчик  Москва 2007 г.</t>
  </si>
  <si>
    <t>3. Программа « Калькулятор калорий» под редакцией Т. Поповой.</t>
  </si>
  <si>
    <t>2 Сборник  рецептур блюд и кулинарных изделий для поп  под редакцией Ф.Л.Марчука  Москва Хлебпродинформ    1996 г</t>
  </si>
  <si>
    <t>65/10</t>
  </si>
  <si>
    <t>1. Сборник рецептур на продукцию для питания детей в дошкольных образовательных организациях  под редакцией М.П.Могильного  В.А.Тутельяна    Москва  Дели плюс  2015 г</t>
  </si>
  <si>
    <t>Каша рисовая вязкая с маслом, сахаром  и изюмом ( плов сладкий)</t>
  </si>
  <si>
    <t>Птица  тушеная  в  соусе с овощами</t>
  </si>
  <si>
    <t>№ 319</t>
  </si>
  <si>
    <t>Суп   картофельный с рыбой и  крупой</t>
  </si>
  <si>
    <t>№ 95</t>
  </si>
  <si>
    <t>Рассольник  ленинградский  со сметаной</t>
  </si>
  <si>
    <t>Чай с  сахаром</t>
  </si>
  <si>
    <t>Пудинг из говядины</t>
  </si>
  <si>
    <t>№ 307</t>
  </si>
  <si>
    <t>№ 333</t>
  </si>
  <si>
    <t>Рис припущенный</t>
  </si>
  <si>
    <t xml:space="preserve">Кофейный напиток </t>
  </si>
  <si>
    <t>№ 101</t>
  </si>
  <si>
    <t>Суп молочный с крупой</t>
  </si>
  <si>
    <t>Суфле из  отварного мяса с рисом</t>
  </si>
  <si>
    <t>№ 295</t>
  </si>
  <si>
    <t>№ 308</t>
  </si>
  <si>
    <t>Запеканка картофельная с печенью</t>
  </si>
  <si>
    <t>Рагу из овощей</t>
  </si>
  <si>
    <t>№ 148</t>
  </si>
  <si>
    <t>80/12</t>
  </si>
  <si>
    <t>Зефир</t>
  </si>
  <si>
    <t>,</t>
  </si>
  <si>
    <t>Соотношение:</t>
  </si>
  <si>
    <t>При составлении  10 - дневного  меню использовалась литература:</t>
  </si>
  <si>
    <t>150/4</t>
  </si>
  <si>
    <t>200/5</t>
  </si>
  <si>
    <t>40/30</t>
  </si>
  <si>
    <t>Суп картофельный с  макаронными изделиями ( вермишель)</t>
  </si>
  <si>
    <t>Запеканка овощная</t>
  </si>
  <si>
    <t>№ 169</t>
  </si>
  <si>
    <t>Икра морковная</t>
  </si>
  <si>
    <t>№ 55</t>
  </si>
  <si>
    <t>Салат из зеленого горошка (консервированного)</t>
  </si>
  <si>
    <t xml:space="preserve">Бутерброд  с сыром  </t>
  </si>
  <si>
    <t>30/5/8</t>
  </si>
  <si>
    <t>30/5/10</t>
  </si>
  <si>
    <t>Мясо куриное тушеное с овощами</t>
  </si>
  <si>
    <t>День 6</t>
  </si>
  <si>
    <t>Икра свекольная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</si>
</sst>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C8" sqref="C8:O8"/>
    </sheetView>
  </sheetViews>
  <sheetFormatPr defaultColWidth="9.00390625" defaultRowHeight="12.75"/>
  <cols>
    <col min="1" max="1" width="12.625" style="27" customWidth="1"/>
    <col min="2" max="2" width="30.625" style="27" customWidth="1"/>
    <col min="3" max="3" width="8.125" style="27" customWidth="1"/>
    <col min="4" max="4" width="7.125" style="27" customWidth="1"/>
    <col min="5" max="5" width="10.75390625" style="27" customWidth="1"/>
    <col min="6" max="14" width="9.125" style="27" customWidth="1"/>
    <col min="15" max="15" width="11.875" style="27" customWidth="1"/>
    <col min="16" max="16384" width="9.125" style="27" customWidth="1"/>
  </cols>
  <sheetData>
    <row r="1" spans="1:15" ht="15.7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">
      <c r="A3" s="69" t="s">
        <v>1</v>
      </c>
      <c r="B3" s="70" t="s">
        <v>2</v>
      </c>
      <c r="C3" s="66" t="s">
        <v>3</v>
      </c>
      <c r="D3" s="66"/>
      <c r="E3" s="66" t="s">
        <v>79</v>
      </c>
      <c r="F3" s="66"/>
      <c r="G3" s="66"/>
      <c r="H3" s="66"/>
      <c r="I3" s="66"/>
      <c r="J3" s="66"/>
      <c r="K3" s="70" t="s">
        <v>10</v>
      </c>
      <c r="L3" s="70"/>
      <c r="M3" s="66" t="s">
        <v>11</v>
      </c>
      <c r="N3" s="66"/>
      <c r="O3" s="70" t="s">
        <v>12</v>
      </c>
    </row>
    <row r="4" spans="1:15" ht="15">
      <c r="A4" s="69"/>
      <c r="B4" s="70"/>
      <c r="C4" s="66"/>
      <c r="D4" s="66"/>
      <c r="E4" s="66" t="s">
        <v>6</v>
      </c>
      <c r="F4" s="66"/>
      <c r="G4" s="66" t="s">
        <v>7</v>
      </c>
      <c r="H4" s="66"/>
      <c r="I4" s="66" t="s">
        <v>8</v>
      </c>
      <c r="J4" s="66"/>
      <c r="K4" s="70"/>
      <c r="L4" s="70"/>
      <c r="M4" s="66"/>
      <c r="N4" s="66"/>
      <c r="O4" s="70"/>
    </row>
    <row r="5" spans="1:15" ht="15">
      <c r="A5" s="20"/>
      <c r="B5" s="19"/>
      <c r="C5" s="19" t="s">
        <v>4</v>
      </c>
      <c r="D5" s="19" t="s">
        <v>5</v>
      </c>
      <c r="E5" s="19" t="s">
        <v>4</v>
      </c>
      <c r="F5" s="19" t="s">
        <v>5</v>
      </c>
      <c r="G5" s="19" t="s">
        <v>4</v>
      </c>
      <c r="H5" s="19" t="s">
        <v>5</v>
      </c>
      <c r="I5" s="19" t="s">
        <v>4</v>
      </c>
      <c r="J5" s="19" t="s">
        <v>5</v>
      </c>
      <c r="K5" s="19" t="s">
        <v>4</v>
      </c>
      <c r="L5" s="19" t="s">
        <v>5</v>
      </c>
      <c r="M5" s="19" t="s">
        <v>4</v>
      </c>
      <c r="N5" s="19" t="s">
        <v>5</v>
      </c>
      <c r="O5" s="19"/>
    </row>
    <row r="6" spans="1:16" ht="15.75">
      <c r="A6" s="21" t="s">
        <v>13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63"/>
    </row>
    <row r="7" spans="1:16" ht="45">
      <c r="A7" s="21" t="s">
        <v>14</v>
      </c>
      <c r="B7" s="22" t="s">
        <v>180</v>
      </c>
      <c r="C7" s="19">
        <v>155</v>
      </c>
      <c r="D7" s="19">
        <v>205</v>
      </c>
      <c r="E7" s="19">
        <v>2.32</v>
      </c>
      <c r="F7" s="19">
        <v>3.09</v>
      </c>
      <c r="G7" s="19">
        <v>3.96</v>
      </c>
      <c r="H7" s="19">
        <v>4.07</v>
      </c>
      <c r="I7" s="19">
        <v>24.08</v>
      </c>
      <c r="J7" s="19">
        <v>32.09</v>
      </c>
      <c r="K7" s="19">
        <v>141</v>
      </c>
      <c r="L7" s="19">
        <v>187</v>
      </c>
      <c r="M7" s="19">
        <v>0</v>
      </c>
      <c r="N7" s="19">
        <v>0</v>
      </c>
      <c r="O7" s="18" t="s">
        <v>86</v>
      </c>
      <c r="P7" s="63"/>
    </row>
    <row r="8" spans="1:16" ht="33.75" customHeight="1">
      <c r="A8" s="20"/>
      <c r="B8" s="22" t="s">
        <v>214</v>
      </c>
      <c r="C8" s="51" t="s">
        <v>215</v>
      </c>
      <c r="D8" s="51" t="s">
        <v>216</v>
      </c>
      <c r="E8" s="19">
        <v>4.73</v>
      </c>
      <c r="F8" s="19">
        <v>6.31</v>
      </c>
      <c r="G8" s="24">
        <v>6.88</v>
      </c>
      <c r="H8" s="24">
        <v>9.17</v>
      </c>
      <c r="I8" s="19">
        <v>14.56</v>
      </c>
      <c r="J8" s="19">
        <v>19.41</v>
      </c>
      <c r="K8" s="19">
        <v>129</v>
      </c>
      <c r="L8" s="19">
        <v>172</v>
      </c>
      <c r="M8" s="19">
        <v>0.07</v>
      </c>
      <c r="N8" s="19">
        <v>0.09</v>
      </c>
      <c r="O8" s="19" t="s">
        <v>77</v>
      </c>
      <c r="P8" s="63"/>
    </row>
    <row r="9" spans="1:16" ht="20.25" customHeight="1">
      <c r="A9" s="20"/>
      <c r="B9" s="22" t="s">
        <v>114</v>
      </c>
      <c r="C9" s="19" t="s">
        <v>50</v>
      </c>
      <c r="D9" s="19" t="s">
        <v>51</v>
      </c>
      <c r="E9" s="19">
        <v>3.94</v>
      </c>
      <c r="F9" s="19">
        <v>4.43</v>
      </c>
      <c r="G9" s="19">
        <v>5.11</v>
      </c>
      <c r="H9" s="19">
        <v>6.8</v>
      </c>
      <c r="I9" s="19">
        <v>11.31</v>
      </c>
      <c r="J9" s="19">
        <v>14.31</v>
      </c>
      <c r="K9" s="19">
        <v>77</v>
      </c>
      <c r="L9" s="19">
        <v>89</v>
      </c>
      <c r="M9" s="19">
        <v>1</v>
      </c>
      <c r="N9" s="19">
        <v>1.2</v>
      </c>
      <c r="O9" s="19" t="s">
        <v>54</v>
      </c>
      <c r="P9" s="63"/>
    </row>
    <row r="10" spans="1:16" ht="24" customHeight="1">
      <c r="A10" s="21" t="s">
        <v>15</v>
      </c>
      <c r="B10" s="25"/>
      <c r="C10" s="26"/>
      <c r="D10" s="26"/>
      <c r="E10" s="26">
        <f aca="true" t="shared" si="0" ref="E10:L10">SUM(E7:E9)</f>
        <v>10.99</v>
      </c>
      <c r="F10" s="26">
        <f t="shared" si="0"/>
        <v>13.829999999999998</v>
      </c>
      <c r="G10" s="26">
        <f t="shared" si="0"/>
        <v>15.95</v>
      </c>
      <c r="H10" s="26">
        <f t="shared" si="0"/>
        <v>20.04</v>
      </c>
      <c r="I10" s="26">
        <f t="shared" si="0"/>
        <v>49.95</v>
      </c>
      <c r="J10" s="26">
        <f t="shared" si="0"/>
        <v>65.81</v>
      </c>
      <c r="K10" s="26">
        <f t="shared" si="0"/>
        <v>347</v>
      </c>
      <c r="L10" s="26">
        <f t="shared" si="0"/>
        <v>448</v>
      </c>
      <c r="M10" s="26">
        <f>SUM(M7:M9)</f>
        <v>1.07</v>
      </c>
      <c r="N10" s="26">
        <f>SUM(N7:N9)</f>
        <v>1.29</v>
      </c>
      <c r="O10" s="26"/>
      <c r="P10" s="63"/>
    </row>
    <row r="11" spans="1:16" ht="29.25" customHeight="1">
      <c r="A11" s="21" t="s">
        <v>16</v>
      </c>
      <c r="B11" s="22" t="s">
        <v>154</v>
      </c>
      <c r="C11" s="19">
        <v>60</v>
      </c>
      <c r="D11" s="19">
        <v>65</v>
      </c>
      <c r="E11" s="19">
        <v>0.32</v>
      </c>
      <c r="F11" s="19">
        <v>0.34</v>
      </c>
      <c r="G11" s="19">
        <v>0.32</v>
      </c>
      <c r="H11" s="19">
        <v>0.34</v>
      </c>
      <c r="I11" s="19">
        <v>7.84</v>
      </c>
      <c r="J11" s="19">
        <v>8.33</v>
      </c>
      <c r="K11" s="19">
        <v>35</v>
      </c>
      <c r="L11" s="19">
        <v>37</v>
      </c>
      <c r="M11" s="19">
        <v>6</v>
      </c>
      <c r="N11" s="19">
        <v>6.5</v>
      </c>
      <c r="O11" s="19" t="s">
        <v>55</v>
      </c>
      <c r="P11" s="63"/>
    </row>
    <row r="12" spans="1:16" ht="31.5">
      <c r="A12" s="28" t="s">
        <v>17</v>
      </c>
      <c r="B12" s="25"/>
      <c r="C12" s="26">
        <v>397</v>
      </c>
      <c r="D12" s="26">
        <v>507</v>
      </c>
      <c r="E12" s="26">
        <v>0.32</v>
      </c>
      <c r="F12" s="26">
        <v>0.34</v>
      </c>
      <c r="G12" s="26">
        <v>0.32</v>
      </c>
      <c r="H12" s="26">
        <v>0.34</v>
      </c>
      <c r="I12" s="26">
        <v>7.84</v>
      </c>
      <c r="J12" s="26">
        <v>8.33</v>
      </c>
      <c r="K12" s="26">
        <v>35</v>
      </c>
      <c r="L12" s="26">
        <v>37</v>
      </c>
      <c r="M12" s="26">
        <v>6</v>
      </c>
      <c r="N12" s="26">
        <v>6.5</v>
      </c>
      <c r="O12" s="19"/>
      <c r="P12" s="64"/>
    </row>
    <row r="13" spans="1:16" ht="22.5" customHeight="1">
      <c r="A13" s="21" t="s">
        <v>18</v>
      </c>
      <c r="B13" s="22" t="s">
        <v>141</v>
      </c>
      <c r="C13" s="19">
        <v>45</v>
      </c>
      <c r="D13" s="19">
        <v>60</v>
      </c>
      <c r="E13" s="19">
        <v>0.58</v>
      </c>
      <c r="F13" s="19">
        <v>0.78</v>
      </c>
      <c r="G13" s="19">
        <v>1.86</v>
      </c>
      <c r="H13" s="19">
        <v>2.48</v>
      </c>
      <c r="I13" s="19">
        <v>3.22</v>
      </c>
      <c r="J13" s="19">
        <v>4.29</v>
      </c>
      <c r="K13" s="19">
        <v>37</v>
      </c>
      <c r="L13" s="19">
        <v>49.3</v>
      </c>
      <c r="M13" s="19">
        <v>1.9</v>
      </c>
      <c r="N13" s="19">
        <v>2.6</v>
      </c>
      <c r="O13" s="19" t="s">
        <v>142</v>
      </c>
      <c r="P13" s="63"/>
    </row>
    <row r="14" spans="1:16" ht="27" customHeight="1">
      <c r="A14" s="20"/>
      <c r="B14" s="22" t="s">
        <v>116</v>
      </c>
      <c r="C14" s="19">
        <v>150</v>
      </c>
      <c r="D14" s="19">
        <v>200</v>
      </c>
      <c r="E14" s="19">
        <v>1.77</v>
      </c>
      <c r="F14" s="19">
        <v>2.21</v>
      </c>
      <c r="G14" s="19">
        <v>4.05</v>
      </c>
      <c r="H14" s="19">
        <v>5.07</v>
      </c>
      <c r="I14" s="19">
        <v>9.54</v>
      </c>
      <c r="J14" s="19">
        <v>11.92</v>
      </c>
      <c r="K14" s="19">
        <v>65</v>
      </c>
      <c r="L14" s="19">
        <v>99.2</v>
      </c>
      <c r="M14" s="19">
        <v>1.11</v>
      </c>
      <c r="N14" s="19">
        <v>1.48</v>
      </c>
      <c r="O14" s="19" t="s">
        <v>57</v>
      </c>
      <c r="P14" s="63"/>
    </row>
    <row r="15" spans="1:16" ht="30">
      <c r="A15" s="20"/>
      <c r="B15" s="22" t="s">
        <v>181</v>
      </c>
      <c r="C15" s="19">
        <v>130</v>
      </c>
      <c r="D15" s="19">
        <v>190</v>
      </c>
      <c r="E15" s="24">
        <v>12.09</v>
      </c>
      <c r="F15" s="19">
        <v>13.94</v>
      </c>
      <c r="G15" s="19">
        <v>9.5</v>
      </c>
      <c r="H15" s="19">
        <v>11.64</v>
      </c>
      <c r="I15" s="19">
        <v>17.49</v>
      </c>
      <c r="J15" s="19">
        <v>20.88</v>
      </c>
      <c r="K15" s="19">
        <v>139</v>
      </c>
      <c r="L15" s="19">
        <v>196</v>
      </c>
      <c r="M15" s="19">
        <v>7.34</v>
      </c>
      <c r="N15" s="19">
        <v>9.24</v>
      </c>
      <c r="O15" s="19" t="s">
        <v>182</v>
      </c>
      <c r="P15" s="63"/>
    </row>
    <row r="16" spans="1:16" ht="36" customHeight="1">
      <c r="A16" s="20"/>
      <c r="B16" s="22" t="s">
        <v>123</v>
      </c>
      <c r="C16" s="19">
        <v>150</v>
      </c>
      <c r="D16" s="19">
        <v>180</v>
      </c>
      <c r="E16" s="19">
        <v>0.42</v>
      </c>
      <c r="F16" s="19">
        <v>0.51</v>
      </c>
      <c r="G16" s="33">
        <v>0.04</v>
      </c>
      <c r="H16" s="33">
        <v>0.05</v>
      </c>
      <c r="I16" s="19">
        <v>20.6</v>
      </c>
      <c r="J16" s="19">
        <v>24.7</v>
      </c>
      <c r="K16" s="19">
        <v>93</v>
      </c>
      <c r="L16" s="19">
        <v>111</v>
      </c>
      <c r="M16" s="19">
        <v>0.82</v>
      </c>
      <c r="N16" s="19">
        <v>0.99</v>
      </c>
      <c r="O16" s="19" t="s">
        <v>122</v>
      </c>
      <c r="P16" s="63"/>
    </row>
    <row r="17" spans="1:16" ht="30">
      <c r="A17" s="20"/>
      <c r="B17" s="23" t="s">
        <v>21</v>
      </c>
      <c r="C17" s="19">
        <v>20</v>
      </c>
      <c r="D17" s="19">
        <v>35</v>
      </c>
      <c r="E17" s="19">
        <v>1.58</v>
      </c>
      <c r="F17" s="19">
        <v>2.96</v>
      </c>
      <c r="G17" s="19">
        <v>0.2</v>
      </c>
      <c r="H17" s="19">
        <v>0.35</v>
      </c>
      <c r="I17" s="19">
        <v>9.66</v>
      </c>
      <c r="J17" s="19">
        <v>16.9</v>
      </c>
      <c r="K17" s="19">
        <v>47.3</v>
      </c>
      <c r="L17" s="19">
        <v>83</v>
      </c>
      <c r="M17" s="19">
        <v>0</v>
      </c>
      <c r="N17" s="19">
        <v>0</v>
      </c>
      <c r="O17" s="18" t="s">
        <v>78</v>
      </c>
      <c r="P17" s="63"/>
    </row>
    <row r="18" spans="1:16" ht="30">
      <c r="A18" s="20"/>
      <c r="B18" s="23" t="s">
        <v>22</v>
      </c>
      <c r="C18" s="19">
        <v>30</v>
      </c>
      <c r="D18" s="19">
        <v>40</v>
      </c>
      <c r="E18" s="19">
        <v>1.65</v>
      </c>
      <c r="F18" s="19">
        <v>1.98</v>
      </c>
      <c r="G18" s="19">
        <v>0.3</v>
      </c>
      <c r="H18" s="19">
        <v>0.36</v>
      </c>
      <c r="I18" s="19">
        <v>8.35</v>
      </c>
      <c r="J18" s="19">
        <v>10.02</v>
      </c>
      <c r="K18" s="19">
        <v>43.4</v>
      </c>
      <c r="L18" s="19">
        <v>52.05</v>
      </c>
      <c r="M18" s="19">
        <v>0</v>
      </c>
      <c r="N18" s="19">
        <v>0</v>
      </c>
      <c r="O18" s="18" t="s">
        <v>78</v>
      </c>
      <c r="P18" s="63"/>
    </row>
    <row r="19" spans="1:16" ht="15.75">
      <c r="A19" s="21" t="s">
        <v>23</v>
      </c>
      <c r="B19" s="25"/>
      <c r="C19" s="26">
        <f>SUM(C13:C18)</f>
        <v>525</v>
      </c>
      <c r="D19" s="26">
        <f>SUM(D13:D18)</f>
        <v>705</v>
      </c>
      <c r="E19" s="26">
        <f aca="true" t="shared" si="1" ref="E19:N19">SUM(E13:E18)</f>
        <v>18.089999999999996</v>
      </c>
      <c r="F19" s="26">
        <f t="shared" si="1"/>
        <v>22.380000000000003</v>
      </c>
      <c r="G19" s="26">
        <f t="shared" si="1"/>
        <v>15.95</v>
      </c>
      <c r="H19" s="26">
        <f t="shared" si="1"/>
        <v>19.950000000000003</v>
      </c>
      <c r="I19" s="26">
        <f t="shared" si="1"/>
        <v>68.86</v>
      </c>
      <c r="J19" s="26">
        <f t="shared" si="1"/>
        <v>88.71</v>
      </c>
      <c r="K19" s="26">
        <f t="shared" si="1"/>
        <v>424.7</v>
      </c>
      <c r="L19" s="26">
        <f t="shared" si="1"/>
        <v>590.55</v>
      </c>
      <c r="M19" s="26">
        <f t="shared" si="1"/>
        <v>11.17</v>
      </c>
      <c r="N19" s="26">
        <f t="shared" si="1"/>
        <v>14.31</v>
      </c>
      <c r="O19" s="19"/>
      <c r="P19" s="63"/>
    </row>
    <row r="20" spans="1:16" ht="51" customHeight="1">
      <c r="A20" s="21" t="s">
        <v>24</v>
      </c>
      <c r="B20" s="22" t="s">
        <v>128</v>
      </c>
      <c r="C20" s="19">
        <v>50</v>
      </c>
      <c r="D20" s="19">
        <v>50</v>
      </c>
      <c r="E20" s="19">
        <v>2.23</v>
      </c>
      <c r="F20" s="19">
        <v>2.23</v>
      </c>
      <c r="G20" s="19">
        <v>1.49</v>
      </c>
      <c r="H20" s="19">
        <v>1.49</v>
      </c>
      <c r="I20" s="19">
        <v>10.06</v>
      </c>
      <c r="J20" s="19">
        <v>10.06</v>
      </c>
      <c r="K20" s="19">
        <v>120</v>
      </c>
      <c r="L20" s="19">
        <v>120</v>
      </c>
      <c r="M20" s="19">
        <v>0.04</v>
      </c>
      <c r="N20" s="19">
        <v>0.04</v>
      </c>
      <c r="O20" s="19" t="s">
        <v>121</v>
      </c>
      <c r="P20" s="63"/>
    </row>
    <row r="21" spans="1:16" ht="46.5" customHeight="1">
      <c r="A21" s="20"/>
      <c r="B21" s="22" t="s">
        <v>143</v>
      </c>
      <c r="C21" s="19"/>
      <c r="D21" s="19">
        <v>20</v>
      </c>
      <c r="E21" s="19"/>
      <c r="F21" s="19">
        <v>1.3</v>
      </c>
      <c r="G21" s="33"/>
      <c r="H21" s="33">
        <v>2.2</v>
      </c>
      <c r="I21" s="19"/>
      <c r="J21" s="19">
        <v>12.4</v>
      </c>
      <c r="K21" s="19"/>
      <c r="L21" s="19">
        <v>60</v>
      </c>
      <c r="M21" s="19">
        <v>0</v>
      </c>
      <c r="N21" s="19">
        <v>0</v>
      </c>
      <c r="O21" s="18" t="s">
        <v>78</v>
      </c>
      <c r="P21" s="63"/>
    </row>
    <row r="22" spans="1:16" ht="15">
      <c r="A22" s="20"/>
      <c r="B22" s="22" t="s">
        <v>172</v>
      </c>
      <c r="C22" s="19" t="s">
        <v>91</v>
      </c>
      <c r="D22" s="19" t="s">
        <v>51</v>
      </c>
      <c r="E22" s="19">
        <v>4.35</v>
      </c>
      <c r="F22" s="19">
        <v>5.22</v>
      </c>
      <c r="G22" s="19">
        <v>3.75</v>
      </c>
      <c r="H22" s="19">
        <v>4.5</v>
      </c>
      <c r="I22" s="19">
        <v>6</v>
      </c>
      <c r="J22" s="19">
        <v>7.2</v>
      </c>
      <c r="K22" s="19">
        <v>75</v>
      </c>
      <c r="L22" s="19">
        <v>90</v>
      </c>
      <c r="M22" s="19">
        <v>1.05</v>
      </c>
      <c r="N22" s="19">
        <v>1.26</v>
      </c>
      <c r="O22" s="19" t="s">
        <v>64</v>
      </c>
      <c r="P22" s="63"/>
    </row>
    <row r="23" spans="1:16" ht="15.75">
      <c r="A23" s="21" t="s">
        <v>25</v>
      </c>
      <c r="B23" s="25"/>
      <c r="C23" s="26">
        <v>205</v>
      </c>
      <c r="D23" s="26">
        <v>260</v>
      </c>
      <c r="E23" s="26">
        <f aca="true" t="shared" si="2" ref="E23:N23">SUM(E20:E22)</f>
        <v>6.58</v>
      </c>
      <c r="F23" s="26">
        <f t="shared" si="2"/>
        <v>8.75</v>
      </c>
      <c r="G23" s="26">
        <f t="shared" si="2"/>
        <v>5.24</v>
      </c>
      <c r="H23" s="26">
        <f t="shared" si="2"/>
        <v>8.190000000000001</v>
      </c>
      <c r="I23" s="26">
        <f t="shared" si="2"/>
        <v>16.060000000000002</v>
      </c>
      <c r="J23" s="26">
        <f t="shared" si="2"/>
        <v>29.66</v>
      </c>
      <c r="K23" s="26">
        <f t="shared" si="2"/>
        <v>195</v>
      </c>
      <c r="L23" s="26">
        <f t="shared" si="2"/>
        <v>270</v>
      </c>
      <c r="M23" s="26">
        <f t="shared" si="2"/>
        <v>1.09</v>
      </c>
      <c r="N23" s="26">
        <f t="shared" si="2"/>
        <v>1.3</v>
      </c>
      <c r="O23" s="19"/>
      <c r="P23" s="63"/>
    </row>
    <row r="24" spans="1:16" ht="15.75">
      <c r="A24" s="21" t="s">
        <v>26</v>
      </c>
      <c r="B24" s="25"/>
      <c r="C24" s="26"/>
      <c r="D24" s="26"/>
      <c r="E24" s="26">
        <f aca="true" t="shared" si="3" ref="E24:J24">E10+E12+E19+E23</f>
        <v>35.98</v>
      </c>
      <c r="F24" s="26">
        <f t="shared" si="3"/>
        <v>45.3</v>
      </c>
      <c r="G24" s="26">
        <f t="shared" si="3"/>
        <v>37.46</v>
      </c>
      <c r="H24" s="26">
        <f t="shared" si="3"/>
        <v>48.519999999999996</v>
      </c>
      <c r="I24" s="26">
        <f t="shared" si="3"/>
        <v>142.71</v>
      </c>
      <c r="J24" s="26">
        <f t="shared" si="3"/>
        <v>192.51</v>
      </c>
      <c r="K24" s="26">
        <f>K23+K19+K12+K10</f>
        <v>1001.7</v>
      </c>
      <c r="L24" s="26">
        <f>L10+L12+L19+L23</f>
        <v>1345.55</v>
      </c>
      <c r="M24" s="26">
        <f>M10+M12+M19+M23</f>
        <v>19.330000000000002</v>
      </c>
      <c r="N24" s="26">
        <f>N10+N12+N19+N23</f>
        <v>23.400000000000002</v>
      </c>
      <c r="O24" s="26"/>
      <c r="P24" s="64"/>
    </row>
    <row r="25" spans="2:16" ht="15.75">
      <c r="B25" s="27" t="s">
        <v>107</v>
      </c>
      <c r="E25" s="27">
        <v>36</v>
      </c>
      <c r="F25" s="27">
        <v>46</v>
      </c>
      <c r="G25" s="27">
        <v>40</v>
      </c>
      <c r="H25" s="27">
        <v>51</v>
      </c>
      <c r="I25" s="27">
        <v>141</v>
      </c>
      <c r="J25" s="27">
        <v>196</v>
      </c>
      <c r="K25" s="27">
        <v>975</v>
      </c>
      <c r="L25" s="27">
        <v>1350</v>
      </c>
      <c r="M25" s="27">
        <v>28</v>
      </c>
      <c r="N25" s="27">
        <v>32</v>
      </c>
      <c r="P25" s="64"/>
    </row>
    <row r="26" spans="2:16" ht="15">
      <c r="B26" s="27" t="s">
        <v>108</v>
      </c>
      <c r="E26" s="27">
        <f aca="true" t="shared" si="4" ref="E26:M26">E24-E25</f>
        <v>-0.020000000000003126</v>
      </c>
      <c r="F26" s="27">
        <f t="shared" si="4"/>
        <v>-0.7000000000000028</v>
      </c>
      <c r="G26" s="27">
        <f t="shared" si="4"/>
        <v>-2.539999999999999</v>
      </c>
      <c r="H26" s="27">
        <f t="shared" si="4"/>
        <v>-2.480000000000004</v>
      </c>
      <c r="I26" s="27">
        <f t="shared" si="4"/>
        <v>1.710000000000008</v>
      </c>
      <c r="J26" s="27">
        <f t="shared" si="4"/>
        <v>-3.490000000000009</v>
      </c>
      <c r="K26" s="27">
        <f t="shared" si="4"/>
        <v>26.700000000000045</v>
      </c>
      <c r="L26" s="27">
        <f t="shared" si="4"/>
        <v>-4.4500000000000455</v>
      </c>
      <c r="M26" s="27">
        <f t="shared" si="4"/>
        <v>-8.669999999999998</v>
      </c>
      <c r="P26" s="63"/>
    </row>
  </sheetData>
  <sheetProtection/>
  <mergeCells count="11">
    <mergeCell ref="K3:L4"/>
    <mergeCell ref="M3:N4"/>
    <mergeCell ref="G4:H4"/>
    <mergeCell ref="I4:J4"/>
    <mergeCell ref="A1:O1"/>
    <mergeCell ref="A3:A4"/>
    <mergeCell ref="B3:B4"/>
    <mergeCell ref="C3:D4"/>
    <mergeCell ref="E3:J3"/>
    <mergeCell ref="O3:O4"/>
    <mergeCell ref="E4:F4"/>
  </mergeCells>
  <printOptions/>
  <pageMargins left="0.5905511811023623" right="0.1968503937007874" top="0.1968503937007874" bottom="0.1968503937007874" header="0.5118110236220472" footer="0.5118110236220472"/>
  <pageSetup fitToHeight="6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4">
      <selection activeCell="B30" sqref="B30"/>
    </sheetView>
  </sheetViews>
  <sheetFormatPr defaultColWidth="9.00390625" defaultRowHeight="12.75"/>
  <cols>
    <col min="1" max="1" width="13.625" style="0" customWidth="1"/>
    <col min="2" max="2" width="28.75390625" style="0" customWidth="1"/>
    <col min="3" max="3" width="11.125" style="0" bestFit="1" customWidth="1"/>
    <col min="4" max="4" width="10.375" style="0" bestFit="1" customWidth="1"/>
    <col min="5" max="5" width="10.125" style="0" customWidth="1"/>
    <col min="11" max="11" width="10.00390625" style="0" customWidth="1"/>
    <col min="14" max="14" width="11.00390625" style="0" customWidth="1"/>
    <col min="15" max="15" width="12.75390625" style="0" customWidth="1"/>
  </cols>
  <sheetData>
    <row r="1" spans="2:15" ht="3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7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7" ht="51" customHeight="1">
      <c r="A3" s="17" t="s">
        <v>1</v>
      </c>
      <c r="B3" s="43" t="s">
        <v>2</v>
      </c>
      <c r="C3" s="82" t="s">
        <v>3</v>
      </c>
      <c r="D3" s="83"/>
      <c r="E3" s="82" t="s">
        <v>9</v>
      </c>
      <c r="F3" s="84"/>
      <c r="G3" s="84"/>
      <c r="H3" s="84"/>
      <c r="I3" s="84"/>
      <c r="J3" s="83"/>
      <c r="K3" s="85" t="s">
        <v>10</v>
      </c>
      <c r="L3" s="86"/>
      <c r="M3" s="82" t="s">
        <v>11</v>
      </c>
      <c r="N3" s="83"/>
      <c r="O3" s="43" t="s">
        <v>12</v>
      </c>
      <c r="P3" s="15"/>
      <c r="Q3" s="15"/>
    </row>
    <row r="4" spans="1:17" ht="15.75">
      <c r="A4" s="17"/>
      <c r="B4" s="43"/>
      <c r="C4" s="40"/>
      <c r="D4" s="40"/>
      <c r="E4" s="82" t="s">
        <v>6</v>
      </c>
      <c r="F4" s="83"/>
      <c r="G4" s="82" t="s">
        <v>7</v>
      </c>
      <c r="H4" s="83"/>
      <c r="I4" s="82" t="s">
        <v>8</v>
      </c>
      <c r="J4" s="83"/>
      <c r="K4" s="43"/>
      <c r="L4" s="43"/>
      <c r="M4" s="40"/>
      <c r="N4" s="40"/>
      <c r="O4" s="43"/>
      <c r="P4" s="15"/>
      <c r="Q4" s="15"/>
    </row>
    <row r="5" spans="1:17" ht="15.75">
      <c r="A5" s="20"/>
      <c r="B5" s="40"/>
      <c r="C5" s="40" t="s">
        <v>4</v>
      </c>
      <c r="D5" s="40" t="s">
        <v>5</v>
      </c>
      <c r="E5" s="40" t="s">
        <v>4</v>
      </c>
      <c r="F5" s="40" t="s">
        <v>5</v>
      </c>
      <c r="G5" s="40" t="s">
        <v>4</v>
      </c>
      <c r="H5" s="40" t="s">
        <v>5</v>
      </c>
      <c r="I5" s="40" t="s">
        <v>4</v>
      </c>
      <c r="J5" s="40" t="s">
        <v>5</v>
      </c>
      <c r="K5" s="40" t="s">
        <v>4</v>
      </c>
      <c r="L5" s="40" t="s">
        <v>5</v>
      </c>
      <c r="M5" s="40" t="s">
        <v>4</v>
      </c>
      <c r="N5" s="40" t="s">
        <v>5</v>
      </c>
      <c r="O5" s="40"/>
      <c r="P5" s="15"/>
      <c r="Q5" s="15"/>
    </row>
    <row r="6" spans="1:17" ht="14.25" customHeight="1">
      <c r="A6" s="21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27"/>
      <c r="Q6" s="15"/>
    </row>
    <row r="7" spans="1:17" ht="33.75" customHeight="1">
      <c r="A7" s="21" t="s">
        <v>14</v>
      </c>
      <c r="B7" s="22" t="s">
        <v>146</v>
      </c>
      <c r="C7" s="19">
        <v>85</v>
      </c>
      <c r="D7" s="19">
        <v>105</v>
      </c>
      <c r="E7" s="24">
        <v>3.58</v>
      </c>
      <c r="F7" s="19">
        <v>3.98</v>
      </c>
      <c r="G7" s="19">
        <v>5.04</v>
      </c>
      <c r="H7" s="19">
        <v>9.2</v>
      </c>
      <c r="I7" s="24">
        <v>1.15</v>
      </c>
      <c r="J7" s="19">
        <v>1.51</v>
      </c>
      <c r="K7" s="19">
        <v>127</v>
      </c>
      <c r="L7" s="19">
        <v>157</v>
      </c>
      <c r="M7" s="19">
        <v>0.1</v>
      </c>
      <c r="N7" s="19">
        <v>0.15</v>
      </c>
      <c r="O7" s="18" t="s">
        <v>145</v>
      </c>
      <c r="P7" s="5"/>
      <c r="Q7" s="12"/>
    </row>
    <row r="8" spans="1:15" ht="27.75" customHeight="1">
      <c r="A8" s="20"/>
      <c r="B8" s="23" t="s">
        <v>37</v>
      </c>
      <c r="C8" s="19">
        <v>40</v>
      </c>
      <c r="D8" s="19">
        <v>60</v>
      </c>
      <c r="E8" s="19">
        <v>0.36</v>
      </c>
      <c r="F8" s="19">
        <v>0.54</v>
      </c>
      <c r="G8" s="19">
        <v>1.88</v>
      </c>
      <c r="H8" s="19">
        <v>2.82</v>
      </c>
      <c r="I8" s="19">
        <v>2.37</v>
      </c>
      <c r="J8" s="19">
        <v>3.55</v>
      </c>
      <c r="K8" s="19">
        <v>25.7</v>
      </c>
      <c r="L8" s="19">
        <v>38.5</v>
      </c>
      <c r="M8" s="19">
        <v>2.2</v>
      </c>
      <c r="N8" s="19">
        <v>3.3</v>
      </c>
      <c r="O8" s="19" t="s">
        <v>69</v>
      </c>
    </row>
    <row r="9" spans="1:15" ht="30">
      <c r="A9" s="20"/>
      <c r="B9" s="22" t="s">
        <v>82</v>
      </c>
      <c r="C9" s="51" t="s">
        <v>127</v>
      </c>
      <c r="D9" s="51" t="s">
        <v>127</v>
      </c>
      <c r="E9" s="19">
        <v>2.45</v>
      </c>
      <c r="F9" s="19">
        <v>2.45</v>
      </c>
      <c r="G9" s="19">
        <v>7.55</v>
      </c>
      <c r="H9" s="19">
        <v>7.55</v>
      </c>
      <c r="I9" s="19">
        <v>14.62</v>
      </c>
      <c r="J9" s="19">
        <v>14.62</v>
      </c>
      <c r="K9" s="19">
        <v>99</v>
      </c>
      <c r="L9" s="19">
        <v>99</v>
      </c>
      <c r="M9" s="19">
        <v>0</v>
      </c>
      <c r="N9" s="19">
        <v>0</v>
      </c>
      <c r="O9" s="19" t="s">
        <v>84</v>
      </c>
    </row>
    <row r="10" spans="1:15" ht="21.75" customHeight="1">
      <c r="A10" s="7"/>
      <c r="B10" s="22" t="s">
        <v>41</v>
      </c>
      <c r="C10" s="19">
        <v>150</v>
      </c>
      <c r="D10" s="19">
        <v>180</v>
      </c>
      <c r="E10" s="19">
        <v>3.04</v>
      </c>
      <c r="F10" s="19">
        <v>3.67</v>
      </c>
      <c r="G10" s="19">
        <v>2.65</v>
      </c>
      <c r="H10" s="19">
        <v>3.19</v>
      </c>
      <c r="I10" s="19">
        <v>13.2</v>
      </c>
      <c r="J10" s="19">
        <v>15.82</v>
      </c>
      <c r="K10" s="19">
        <v>67</v>
      </c>
      <c r="L10" s="19">
        <v>80.4</v>
      </c>
      <c r="M10" s="19">
        <v>1.19</v>
      </c>
      <c r="N10" s="19">
        <v>1.43</v>
      </c>
      <c r="O10" s="8" t="s">
        <v>74</v>
      </c>
    </row>
    <row r="11" spans="1:17" ht="24.75" customHeight="1">
      <c r="A11" s="21" t="s">
        <v>15</v>
      </c>
      <c r="B11" s="45"/>
      <c r="C11" s="46"/>
      <c r="D11" s="46"/>
      <c r="E11" s="46">
        <f aca="true" t="shared" si="0" ref="E11:N11">SUM(E7:E10)</f>
        <v>9.43</v>
      </c>
      <c r="F11" s="46">
        <f t="shared" si="0"/>
        <v>10.64</v>
      </c>
      <c r="G11" s="46">
        <f t="shared" si="0"/>
        <v>17.119999999999997</v>
      </c>
      <c r="H11" s="46">
        <f t="shared" si="0"/>
        <v>22.76</v>
      </c>
      <c r="I11" s="47">
        <f t="shared" si="0"/>
        <v>31.34</v>
      </c>
      <c r="J11" s="46">
        <f t="shared" si="0"/>
        <v>35.5</v>
      </c>
      <c r="K11" s="46">
        <f t="shared" si="0"/>
        <v>318.7</v>
      </c>
      <c r="L11" s="46">
        <f t="shared" si="0"/>
        <v>374.9</v>
      </c>
      <c r="M11" s="46">
        <f t="shared" si="0"/>
        <v>3.49</v>
      </c>
      <c r="N11" s="46">
        <f t="shared" si="0"/>
        <v>4.88</v>
      </c>
      <c r="O11" s="41"/>
      <c r="P11" s="27"/>
      <c r="Q11" s="15"/>
    </row>
    <row r="12" spans="1:15" ht="23.25" customHeight="1">
      <c r="A12" s="21" t="s">
        <v>16</v>
      </c>
      <c r="B12" s="23" t="s">
        <v>29</v>
      </c>
      <c r="C12" s="19">
        <v>180</v>
      </c>
      <c r="D12" s="19">
        <v>180</v>
      </c>
      <c r="E12" s="19">
        <v>0.96</v>
      </c>
      <c r="F12" s="19">
        <v>0.96</v>
      </c>
      <c r="G12" s="19">
        <v>0</v>
      </c>
      <c r="H12" s="19">
        <v>0</v>
      </c>
      <c r="I12" s="19">
        <v>18.18</v>
      </c>
      <c r="J12" s="19">
        <v>18.18</v>
      </c>
      <c r="K12" s="19">
        <v>76</v>
      </c>
      <c r="L12" s="19">
        <v>76</v>
      </c>
      <c r="M12" s="19">
        <v>3.6</v>
      </c>
      <c r="N12" s="19">
        <v>3.6</v>
      </c>
      <c r="O12" s="19" t="s">
        <v>60</v>
      </c>
    </row>
    <row r="13" spans="1:17" ht="31.5" customHeight="1">
      <c r="A13" s="28" t="s">
        <v>17</v>
      </c>
      <c r="B13" s="45"/>
      <c r="C13" s="46">
        <v>445</v>
      </c>
      <c r="D13" s="46">
        <v>545</v>
      </c>
      <c r="E13" s="46">
        <f aca="true" t="shared" si="1" ref="E13:N13">SUM(E12:E12)</f>
        <v>0.96</v>
      </c>
      <c r="F13" s="46">
        <f t="shared" si="1"/>
        <v>0.96</v>
      </c>
      <c r="G13" s="46">
        <f t="shared" si="1"/>
        <v>0</v>
      </c>
      <c r="H13" s="46">
        <f t="shared" si="1"/>
        <v>0</v>
      </c>
      <c r="I13" s="46">
        <f t="shared" si="1"/>
        <v>18.18</v>
      </c>
      <c r="J13" s="46">
        <f t="shared" si="1"/>
        <v>18.18</v>
      </c>
      <c r="K13" s="46">
        <f t="shared" si="1"/>
        <v>76</v>
      </c>
      <c r="L13" s="46">
        <f t="shared" si="1"/>
        <v>76</v>
      </c>
      <c r="M13" s="46">
        <f t="shared" si="1"/>
        <v>3.6</v>
      </c>
      <c r="N13" s="46">
        <f t="shared" si="1"/>
        <v>3.6</v>
      </c>
      <c r="O13" s="40"/>
      <c r="P13" s="27"/>
      <c r="Q13" s="15"/>
    </row>
    <row r="14" spans="1:15" s="27" customFormat="1" ht="37.5">
      <c r="A14" s="21" t="s">
        <v>18</v>
      </c>
      <c r="B14" s="42" t="s">
        <v>111</v>
      </c>
      <c r="C14" s="44">
        <v>30</v>
      </c>
      <c r="D14" s="44">
        <v>45</v>
      </c>
      <c r="E14" s="44">
        <v>0.39</v>
      </c>
      <c r="F14" s="44">
        <v>0.51</v>
      </c>
      <c r="G14" s="44">
        <v>1.3</v>
      </c>
      <c r="H14" s="44">
        <v>1.95</v>
      </c>
      <c r="I14" s="44">
        <v>3.17</v>
      </c>
      <c r="J14" s="44">
        <v>3.56</v>
      </c>
      <c r="K14" s="44">
        <v>17.94</v>
      </c>
      <c r="L14" s="44">
        <v>26.91</v>
      </c>
      <c r="M14" s="44">
        <v>2.5</v>
      </c>
      <c r="N14" s="44">
        <v>3.3</v>
      </c>
      <c r="O14" s="40" t="s">
        <v>110</v>
      </c>
    </row>
    <row r="15" spans="1:15" ht="30">
      <c r="A15" s="21"/>
      <c r="B15" s="22" t="s">
        <v>183</v>
      </c>
      <c r="C15" s="19">
        <v>150</v>
      </c>
      <c r="D15" s="19">
        <v>200</v>
      </c>
      <c r="E15" s="19">
        <v>1.5</v>
      </c>
      <c r="F15" s="19">
        <v>2</v>
      </c>
      <c r="G15" s="19">
        <v>1.8</v>
      </c>
      <c r="H15" s="19">
        <v>2.4</v>
      </c>
      <c r="I15" s="19">
        <v>12.9</v>
      </c>
      <c r="J15" s="19">
        <v>16.6</v>
      </c>
      <c r="K15" s="19">
        <v>47</v>
      </c>
      <c r="L15" s="19">
        <v>89</v>
      </c>
      <c r="M15" s="19">
        <v>4.95</v>
      </c>
      <c r="N15" s="19">
        <v>6.6</v>
      </c>
      <c r="O15" s="19" t="s">
        <v>184</v>
      </c>
    </row>
    <row r="16" spans="1:16" ht="30">
      <c r="A16" s="20"/>
      <c r="B16" s="22" t="s">
        <v>20</v>
      </c>
      <c r="C16" s="19">
        <v>60</v>
      </c>
      <c r="D16" s="19">
        <v>80</v>
      </c>
      <c r="E16" s="24">
        <v>6.19</v>
      </c>
      <c r="F16" s="19">
        <v>8.25</v>
      </c>
      <c r="G16" s="19">
        <v>3.58</v>
      </c>
      <c r="H16" s="19">
        <v>4.86</v>
      </c>
      <c r="I16" s="19">
        <v>22.6</v>
      </c>
      <c r="J16" s="19">
        <v>30.1</v>
      </c>
      <c r="K16" s="19">
        <v>86.2</v>
      </c>
      <c r="L16" s="19">
        <v>134</v>
      </c>
      <c r="M16" s="19">
        <v>0.3</v>
      </c>
      <c r="N16" s="19">
        <v>0.4</v>
      </c>
      <c r="O16" s="19" t="s">
        <v>76</v>
      </c>
      <c r="P16" s="10"/>
    </row>
    <row r="17" spans="1:15" s="15" customFormat="1" ht="30" customHeight="1">
      <c r="A17" s="7"/>
      <c r="B17" s="22" t="s">
        <v>158</v>
      </c>
      <c r="C17" s="19">
        <v>100</v>
      </c>
      <c r="D17" s="19">
        <v>150</v>
      </c>
      <c r="E17" s="19">
        <v>2.06</v>
      </c>
      <c r="F17" s="19">
        <v>3.09</v>
      </c>
      <c r="G17" s="19">
        <v>3.24</v>
      </c>
      <c r="H17" s="19">
        <v>4.8</v>
      </c>
      <c r="I17" s="19">
        <v>9.4</v>
      </c>
      <c r="J17" s="19">
        <v>14.1</v>
      </c>
      <c r="K17" s="19">
        <v>75</v>
      </c>
      <c r="L17" s="19">
        <v>133</v>
      </c>
      <c r="M17" s="19">
        <v>17.2</v>
      </c>
      <c r="N17" s="19">
        <v>25.7</v>
      </c>
      <c r="O17" s="8" t="s">
        <v>160</v>
      </c>
    </row>
    <row r="18" spans="1:17" ht="28.5" customHeight="1">
      <c r="A18" s="20"/>
      <c r="B18" s="42" t="s">
        <v>92</v>
      </c>
      <c r="C18" s="44">
        <v>150</v>
      </c>
      <c r="D18" s="44">
        <v>180</v>
      </c>
      <c r="E18" s="44">
        <v>0.12</v>
      </c>
      <c r="F18" s="44">
        <v>0.14</v>
      </c>
      <c r="G18" s="44">
        <v>0.12</v>
      </c>
      <c r="H18" s="44">
        <v>0.14</v>
      </c>
      <c r="I18" s="44">
        <v>12.91</v>
      </c>
      <c r="J18" s="44">
        <v>21.49</v>
      </c>
      <c r="K18" s="44">
        <v>63</v>
      </c>
      <c r="L18" s="44">
        <v>76</v>
      </c>
      <c r="M18" s="44">
        <v>1.29</v>
      </c>
      <c r="N18" s="44">
        <v>1.55</v>
      </c>
      <c r="O18" s="19" t="s">
        <v>72</v>
      </c>
      <c r="P18" s="27"/>
      <c r="Q18" s="15"/>
    </row>
    <row r="19" spans="1:16" ht="30">
      <c r="A19" s="20"/>
      <c r="B19" s="23" t="s">
        <v>21</v>
      </c>
      <c r="C19" s="19">
        <v>20</v>
      </c>
      <c r="D19" s="19">
        <v>40</v>
      </c>
      <c r="E19" s="19">
        <v>1.58</v>
      </c>
      <c r="F19" s="19">
        <v>3.16</v>
      </c>
      <c r="G19" s="19">
        <v>0.2</v>
      </c>
      <c r="H19" s="19">
        <v>0.4</v>
      </c>
      <c r="I19" s="19">
        <v>9.66</v>
      </c>
      <c r="J19" s="19">
        <v>19.32</v>
      </c>
      <c r="K19" s="19">
        <v>47.3</v>
      </c>
      <c r="L19" s="19">
        <v>94.6</v>
      </c>
      <c r="M19" s="19">
        <v>0</v>
      </c>
      <c r="N19" s="19">
        <v>0</v>
      </c>
      <c r="O19" s="18" t="s">
        <v>78</v>
      </c>
      <c r="P19" s="10"/>
    </row>
    <row r="20" spans="1:16" ht="30">
      <c r="A20" s="20"/>
      <c r="B20" s="23" t="s">
        <v>22</v>
      </c>
      <c r="C20" s="19">
        <v>30</v>
      </c>
      <c r="D20" s="19">
        <v>40</v>
      </c>
      <c r="E20" s="19">
        <v>1.65</v>
      </c>
      <c r="F20" s="19">
        <v>1.98</v>
      </c>
      <c r="G20" s="19">
        <v>0.3</v>
      </c>
      <c r="H20" s="19">
        <v>0.36</v>
      </c>
      <c r="I20" s="19">
        <v>8.35</v>
      </c>
      <c r="J20" s="19">
        <v>10.02</v>
      </c>
      <c r="K20" s="19">
        <v>43.4</v>
      </c>
      <c r="L20" s="19">
        <v>52.05</v>
      </c>
      <c r="M20" s="19">
        <v>0</v>
      </c>
      <c r="N20" s="19">
        <v>0</v>
      </c>
      <c r="O20" s="18" t="s">
        <v>78</v>
      </c>
      <c r="P20" s="10"/>
    </row>
    <row r="21" spans="1:17" ht="24.75" customHeight="1">
      <c r="A21" s="21" t="s">
        <v>23</v>
      </c>
      <c r="B21" s="45"/>
      <c r="C21" s="46">
        <f>SUM(C14:C20)</f>
        <v>540</v>
      </c>
      <c r="D21" s="46">
        <f>SUM(D14:D20)</f>
        <v>735</v>
      </c>
      <c r="E21" s="46">
        <f aca="true" t="shared" si="2" ref="E21:N21">SUM(E14:E20)</f>
        <v>13.49</v>
      </c>
      <c r="F21" s="46">
        <f t="shared" si="2"/>
        <v>19.13</v>
      </c>
      <c r="G21" s="46">
        <f t="shared" si="2"/>
        <v>10.54</v>
      </c>
      <c r="H21" s="46">
        <f t="shared" si="2"/>
        <v>14.910000000000002</v>
      </c>
      <c r="I21" s="46">
        <f t="shared" si="2"/>
        <v>78.99</v>
      </c>
      <c r="J21" s="48">
        <f t="shared" si="2"/>
        <v>115.18999999999998</v>
      </c>
      <c r="K21" s="48">
        <f t="shared" si="2"/>
        <v>379.84</v>
      </c>
      <c r="L21" s="48">
        <f t="shared" si="2"/>
        <v>605.56</v>
      </c>
      <c r="M21" s="46">
        <f t="shared" si="2"/>
        <v>26.24</v>
      </c>
      <c r="N21" s="46">
        <f t="shared" si="2"/>
        <v>37.55</v>
      </c>
      <c r="O21" s="40"/>
      <c r="P21" s="27"/>
      <c r="Q21" s="15"/>
    </row>
    <row r="22" spans="1:15" s="27" customFormat="1" ht="45">
      <c r="A22" s="21" t="s">
        <v>24</v>
      </c>
      <c r="B22" s="22" t="s">
        <v>164</v>
      </c>
      <c r="C22" s="19" t="s">
        <v>153</v>
      </c>
      <c r="D22" s="19" t="s">
        <v>200</v>
      </c>
      <c r="E22" s="19">
        <v>9.3</v>
      </c>
      <c r="F22" s="19">
        <v>12.4</v>
      </c>
      <c r="G22" s="19">
        <v>6.33</v>
      </c>
      <c r="H22" s="19">
        <v>8.44</v>
      </c>
      <c r="I22" s="19">
        <v>6.45</v>
      </c>
      <c r="J22" s="19">
        <v>18.6</v>
      </c>
      <c r="K22" s="19">
        <v>119</v>
      </c>
      <c r="L22" s="19">
        <v>193</v>
      </c>
      <c r="M22" s="19">
        <v>0.13</v>
      </c>
      <c r="N22" s="19">
        <v>0.17</v>
      </c>
      <c r="O22" s="19" t="s">
        <v>132</v>
      </c>
    </row>
    <row r="23" spans="1:15" s="27" customFormat="1" ht="19.5" customHeight="1">
      <c r="A23" s="20"/>
      <c r="B23" s="23" t="s">
        <v>98</v>
      </c>
      <c r="C23" s="19">
        <v>150</v>
      </c>
      <c r="D23" s="19">
        <v>180</v>
      </c>
      <c r="E23" s="19">
        <v>4.35</v>
      </c>
      <c r="F23" s="19">
        <v>5.22</v>
      </c>
      <c r="G23" s="19">
        <v>3.45</v>
      </c>
      <c r="H23" s="19">
        <v>4.5</v>
      </c>
      <c r="I23" s="19">
        <v>6.16</v>
      </c>
      <c r="J23" s="19">
        <v>7.38</v>
      </c>
      <c r="K23" s="19">
        <v>76</v>
      </c>
      <c r="L23" s="19">
        <v>91</v>
      </c>
      <c r="M23" s="19">
        <v>1.2</v>
      </c>
      <c r="N23" s="19">
        <v>1.44</v>
      </c>
      <c r="O23" s="19" t="s">
        <v>64</v>
      </c>
    </row>
    <row r="24" spans="1:17" ht="18.75">
      <c r="A24" s="21" t="s">
        <v>25</v>
      </c>
      <c r="B24" s="45"/>
      <c r="C24" s="46">
        <v>220</v>
      </c>
      <c r="D24" s="46">
        <v>272</v>
      </c>
      <c r="E24" s="46">
        <f>SUM(E22:E23)</f>
        <v>13.65</v>
      </c>
      <c r="F24" s="46">
        <f>SUM(F22:F23)</f>
        <v>17.62</v>
      </c>
      <c r="G24" s="46">
        <f>SUM(G22:G23)</f>
        <v>9.780000000000001</v>
      </c>
      <c r="H24" s="46">
        <f>SUM(H22:H23)</f>
        <v>12.94</v>
      </c>
      <c r="I24" s="46">
        <f aca="true" t="shared" si="3" ref="I24:N24">SUM(I22:I23)</f>
        <v>12.61</v>
      </c>
      <c r="J24" s="46">
        <f t="shared" si="3"/>
        <v>25.98</v>
      </c>
      <c r="K24" s="46">
        <f>SUM(K22:K23)</f>
        <v>195</v>
      </c>
      <c r="L24" s="46">
        <f>SUM(L22:L23)</f>
        <v>284</v>
      </c>
      <c r="M24" s="46">
        <f t="shared" si="3"/>
        <v>1.33</v>
      </c>
      <c r="N24" s="46">
        <f t="shared" si="3"/>
        <v>1.6099999999999999</v>
      </c>
      <c r="O24" s="40"/>
      <c r="P24" s="27"/>
      <c r="Q24" s="15"/>
    </row>
    <row r="25" spans="1:17" ht="18" customHeight="1">
      <c r="A25" s="21" t="s">
        <v>26</v>
      </c>
      <c r="B25" s="45"/>
      <c r="C25" s="46"/>
      <c r="D25" s="46"/>
      <c r="E25" s="46">
        <f>E24+E21+E13+E11</f>
        <v>37.53</v>
      </c>
      <c r="F25" s="46">
        <f>F24+F21+F13+F11</f>
        <v>48.35</v>
      </c>
      <c r="G25" s="46">
        <f>G24+G21+G11</f>
        <v>37.44</v>
      </c>
      <c r="H25" s="46">
        <f>H24+H21+H11</f>
        <v>50.61</v>
      </c>
      <c r="I25" s="47">
        <f aca="true" t="shared" si="4" ref="I25:N25">I24+I21+I13+I11</f>
        <v>141.12</v>
      </c>
      <c r="J25" s="46">
        <f t="shared" si="4"/>
        <v>194.85</v>
      </c>
      <c r="K25" s="46">
        <f t="shared" si="4"/>
        <v>969.54</v>
      </c>
      <c r="L25" s="46">
        <f t="shared" si="4"/>
        <v>1340.46</v>
      </c>
      <c r="M25" s="46">
        <f t="shared" si="4"/>
        <v>34.660000000000004</v>
      </c>
      <c r="N25" s="46">
        <f t="shared" si="4"/>
        <v>47.64</v>
      </c>
      <c r="O25" s="41"/>
      <c r="P25" s="27"/>
      <c r="Q25" s="15"/>
    </row>
    <row r="26" spans="1:17" ht="15">
      <c r="A26" s="20"/>
      <c r="B26" s="2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7"/>
      <c r="Q26" s="15"/>
    </row>
    <row r="27" spans="2:16" ht="12.75">
      <c r="B27" t="s">
        <v>107</v>
      </c>
      <c r="E27">
        <v>36</v>
      </c>
      <c r="F27">
        <v>46</v>
      </c>
      <c r="G27">
        <v>40</v>
      </c>
      <c r="H27">
        <v>51</v>
      </c>
      <c r="I27">
        <v>141</v>
      </c>
      <c r="J27">
        <v>196</v>
      </c>
      <c r="K27">
        <v>975</v>
      </c>
      <c r="L27">
        <v>1350</v>
      </c>
      <c r="M27">
        <v>28</v>
      </c>
      <c r="N27">
        <v>32</v>
      </c>
      <c r="P27" s="11"/>
    </row>
    <row r="28" spans="2:14" ht="12.75">
      <c r="B28" t="s">
        <v>108</v>
      </c>
      <c r="E28">
        <f aca="true" t="shared" si="5" ref="E28:N28">E25-E27</f>
        <v>1.5300000000000011</v>
      </c>
      <c r="F28">
        <f t="shared" si="5"/>
        <v>2.3500000000000014</v>
      </c>
      <c r="G28">
        <f t="shared" si="5"/>
        <v>-2.5600000000000023</v>
      </c>
      <c r="H28">
        <f t="shared" si="5"/>
        <v>-0.39000000000000057</v>
      </c>
      <c r="I28" s="60">
        <f t="shared" si="5"/>
        <v>0.12000000000000455</v>
      </c>
      <c r="J28">
        <f t="shared" si="5"/>
        <v>-1.1500000000000057</v>
      </c>
      <c r="K28">
        <f t="shared" si="5"/>
        <v>-5.460000000000036</v>
      </c>
      <c r="L28">
        <f t="shared" si="5"/>
        <v>-9.539999999999964</v>
      </c>
      <c r="M28">
        <f t="shared" si="5"/>
        <v>6.660000000000004</v>
      </c>
      <c r="N28">
        <f t="shared" si="5"/>
        <v>15.64</v>
      </c>
    </row>
  </sheetData>
  <sheetProtection/>
  <mergeCells count="7">
    <mergeCell ref="C3:D3"/>
    <mergeCell ref="E3:J3"/>
    <mergeCell ref="M3:N3"/>
    <mergeCell ref="E4:F4"/>
    <mergeCell ref="G4:H4"/>
    <mergeCell ref="I4:J4"/>
    <mergeCell ref="K3:L3"/>
  </mergeCells>
  <printOptions/>
  <pageMargins left="0.5905511811023623" right="0.1968503937007874" top="0.1968503937007874" bottom="0.1968503937007874" header="0.31496062992125984" footer="0.31496062992125984"/>
  <pageSetup fitToHeight="26" horizontalDpi="600" verticalDpi="600" orientation="landscape" paperSize="9" scale="80" r:id="rId1"/>
  <ignoredErrors>
    <ignoredError sqref="K2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3:R26"/>
  <sheetViews>
    <sheetView zoomScalePageLayoutView="0" workbookViewId="0" topLeftCell="A19">
      <selection activeCell="I10" sqref="I10"/>
    </sheetView>
  </sheetViews>
  <sheetFormatPr defaultColWidth="9.00390625" defaultRowHeight="12.75"/>
  <cols>
    <col min="2" max="2" width="11.00390625" style="0" customWidth="1"/>
    <col min="3" max="3" width="11.875" style="0" customWidth="1"/>
    <col min="5" max="5" width="6.00390625" style="0" customWidth="1"/>
    <col min="10" max="10" width="9.625" style="0" bestFit="1" customWidth="1"/>
    <col min="13" max="13" width="10.375" style="0" customWidth="1"/>
  </cols>
  <sheetData>
    <row r="3" spans="2:16" ht="51" customHeight="1">
      <c r="B3" s="92"/>
      <c r="C3" s="93"/>
      <c r="D3" s="93"/>
      <c r="E3" s="94"/>
      <c r="F3" s="71" t="s">
        <v>9</v>
      </c>
      <c r="G3" s="73"/>
      <c r="H3" s="73"/>
      <c r="I3" s="73"/>
      <c r="J3" s="73"/>
      <c r="K3" s="72"/>
      <c r="L3" s="74" t="s">
        <v>10</v>
      </c>
      <c r="M3" s="75"/>
      <c r="N3" s="71" t="s">
        <v>11</v>
      </c>
      <c r="O3" s="72"/>
      <c r="P3" s="18" t="s">
        <v>12</v>
      </c>
    </row>
    <row r="4" spans="2:16" ht="15">
      <c r="B4" s="95"/>
      <c r="C4" s="96"/>
      <c r="D4" s="96"/>
      <c r="E4" s="97"/>
      <c r="F4" s="71" t="s">
        <v>6</v>
      </c>
      <c r="G4" s="72"/>
      <c r="H4" s="71" t="s">
        <v>7</v>
      </c>
      <c r="I4" s="72"/>
      <c r="J4" s="71" t="s">
        <v>8</v>
      </c>
      <c r="K4" s="72"/>
      <c r="L4" s="18"/>
      <c r="M4" s="18"/>
      <c r="N4" s="19"/>
      <c r="O4" s="19"/>
      <c r="P4" s="18"/>
    </row>
    <row r="5" spans="2:16" ht="15">
      <c r="B5" s="98"/>
      <c r="C5" s="99"/>
      <c r="D5" s="99"/>
      <c r="E5" s="100"/>
      <c r="F5" s="19" t="s">
        <v>4</v>
      </c>
      <c r="G5" s="19" t="s">
        <v>5</v>
      </c>
      <c r="H5" s="19" t="s">
        <v>4</v>
      </c>
      <c r="I5" s="19" t="s">
        <v>5</v>
      </c>
      <c r="J5" s="19" t="s">
        <v>4</v>
      </c>
      <c r="K5" s="19" t="s">
        <v>5</v>
      </c>
      <c r="L5" s="19" t="s">
        <v>4</v>
      </c>
      <c r="M5" s="19" t="s">
        <v>5</v>
      </c>
      <c r="N5" s="19" t="s">
        <v>4</v>
      </c>
      <c r="O5" s="19" t="s">
        <v>5</v>
      </c>
      <c r="P5" s="19"/>
    </row>
    <row r="6" spans="2:18" ht="31.5" customHeight="1">
      <c r="B6" s="89" t="s">
        <v>167</v>
      </c>
      <c r="C6" s="90"/>
      <c r="D6" s="90"/>
      <c r="E6" s="91"/>
      <c r="F6" s="24">
        <f>'день 1'!E24+'День 2'!E23+'день 3'!E24+'день 4'!E25+день5!E23+'день 9'!E22+'день 7'!E25+'день 8'!E24+'день 6'!E25+'день 10'!E25</f>
        <v>342.5</v>
      </c>
      <c r="G6" s="19">
        <f>'день 1'!F24+'День 2'!F23+'день 3'!F24+'день 4'!F25+день5!F23+'день 9'!F22+'день 7'!F25+'день 8'!F24+'день 6'!F25+'день 10'!F25</f>
        <v>442.59</v>
      </c>
      <c r="H6" s="19">
        <f>'день 1'!G24+'День 2'!G23+'день 3'!G24+'день 4'!G25+день5!G23+'день 9'!G22+'день 7'!G25+'день 8'!G24+'день 6'!G25+'день 10'!G25</f>
        <v>353.57000000000005</v>
      </c>
      <c r="I6" s="19">
        <f>'день 1'!H24+'День 2'!H23+'день 3'!H24+'день 4'!H25+день5!H23+'день 9'!H22+'день 7'!H25+'день 8'!H24+'день 6'!H25+'день 10'!H25</f>
        <v>463.52</v>
      </c>
      <c r="J6" s="24">
        <f>'день 1'!I24+'День 2'!I23+'день 3'!I24+'день 4'!I25+день5!I23+'день 9'!I22+'день 7'!I25+'день 8'!I24+'день 6'!I25+'день 10'!I25</f>
        <v>1320.88</v>
      </c>
      <c r="K6" s="19">
        <f>'день 1'!J24+'День 2'!J23+'день 3'!J24+'день 4'!J25+день5!J23+'день 9'!J22+'день 7'!J25+'день 8'!J24+'день 6'!J25+'день 10'!J25</f>
        <v>1813.9899999999998</v>
      </c>
      <c r="L6" s="19">
        <f>'день 1'!K24+'День 2'!K23+'день 3'!K24+'день 4'!K25+день5!K23+'день 9'!K22+'день 7'!K25+'день 8'!K24+'день 6'!K25+'день 10'!K25</f>
        <v>9096.65</v>
      </c>
      <c r="M6" s="19">
        <f>'день 1'!L24+'День 2'!L23+'день 3'!L24+'день 4'!L25+день5!L23+'день 9'!L22+'день 7'!L25+'день 8'!L24+'день 6'!L25+'день 10'!L25</f>
        <v>12409.91</v>
      </c>
      <c r="N6" s="19">
        <f>'день 1'!M24+'День 2'!M23+'день 3'!M24+'день 4'!M25+день5!M23+'день 9'!M22+'день 7'!M25+'день 8'!M24+'день 6'!M25+'день 10'!M25</f>
        <v>266.44</v>
      </c>
      <c r="O6" s="19">
        <f>'день 1'!N24+'День 2'!N23+'день 3'!N24+'день 4'!N25+день5!N23+'день 9'!N22+'день 7'!N25+'день 8'!N24+'день 6'!N25+'день 10'!N25</f>
        <v>513.57</v>
      </c>
      <c r="P6" s="18"/>
      <c r="Q6" s="5"/>
      <c r="R6" s="12"/>
    </row>
    <row r="7" spans="2:16" ht="37.5" customHeight="1">
      <c r="B7" s="89" t="s">
        <v>52</v>
      </c>
      <c r="C7" s="90"/>
      <c r="D7" s="90"/>
      <c r="E7" s="91"/>
      <c r="F7" s="24">
        <v>36.47</v>
      </c>
      <c r="G7" s="19">
        <v>48.34</v>
      </c>
      <c r="H7" s="19">
        <v>36.86</v>
      </c>
      <c r="I7" s="19">
        <v>49.72</v>
      </c>
      <c r="J7" s="24">
        <v>144.14</v>
      </c>
      <c r="K7" s="19">
        <v>198.6</v>
      </c>
      <c r="L7" s="19">
        <v>982.63</v>
      </c>
      <c r="M7" s="19">
        <v>1362.4</v>
      </c>
      <c r="N7" s="19">
        <v>32</v>
      </c>
      <c r="O7" s="19">
        <v>58.8</v>
      </c>
      <c r="P7" s="19"/>
    </row>
    <row r="8" spans="3:17" ht="12.75">
      <c r="C8" t="s">
        <v>107</v>
      </c>
      <c r="F8">
        <v>36</v>
      </c>
      <c r="G8">
        <v>46</v>
      </c>
      <c r="H8">
        <v>40</v>
      </c>
      <c r="I8">
        <v>51</v>
      </c>
      <c r="J8">
        <v>141</v>
      </c>
      <c r="K8">
        <v>196</v>
      </c>
      <c r="L8">
        <v>975</v>
      </c>
      <c r="M8">
        <v>1350</v>
      </c>
      <c r="N8">
        <v>28</v>
      </c>
      <c r="O8">
        <v>32</v>
      </c>
      <c r="Q8" s="11"/>
    </row>
    <row r="9" spans="3:11" ht="12.75">
      <c r="C9" t="s">
        <v>203</v>
      </c>
      <c r="F9">
        <v>1</v>
      </c>
      <c r="G9">
        <v>1</v>
      </c>
      <c r="H9">
        <v>1</v>
      </c>
      <c r="I9">
        <v>1</v>
      </c>
      <c r="J9">
        <v>4</v>
      </c>
      <c r="K9">
        <v>4</v>
      </c>
    </row>
    <row r="10" ht="12.75">
      <c r="P10" t="s">
        <v>202</v>
      </c>
    </row>
    <row r="12" s="32" customFormat="1" ht="15.75">
      <c r="D12" s="32" t="s">
        <v>204</v>
      </c>
    </row>
    <row r="13" spans="2:15" ht="1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2:15" ht="33.75" customHeight="1">
      <c r="B14" s="27"/>
      <c r="C14" s="87" t="s">
        <v>179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5" ht="24.75" customHeight="1">
      <c r="B16" s="27"/>
      <c r="C16" s="27" t="s">
        <v>177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ht="18.75">
      <c r="C18" s="59" t="s">
        <v>173</v>
      </c>
    </row>
    <row r="19" spans="3:8" ht="18.75">
      <c r="C19" s="59"/>
      <c r="H19" s="49"/>
    </row>
    <row r="20" spans="3:16" ht="34.5" customHeight="1">
      <c r="C20" s="88" t="s">
        <v>174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ht="18.75">
      <c r="C21" s="59"/>
    </row>
    <row r="22" ht="18.75">
      <c r="C22" s="59" t="s">
        <v>175</v>
      </c>
    </row>
    <row r="23" ht="18.75">
      <c r="C23" s="59"/>
    </row>
    <row r="24" ht="18.75">
      <c r="C24" s="59" t="s">
        <v>176</v>
      </c>
    </row>
    <row r="25" ht="18.75">
      <c r="C25" s="59"/>
    </row>
    <row r="26" ht="18.75">
      <c r="C26" s="59"/>
    </row>
  </sheetData>
  <sheetProtection/>
  <mergeCells count="11">
    <mergeCell ref="J4:K4"/>
    <mergeCell ref="F3:K3"/>
    <mergeCell ref="L3:M3"/>
    <mergeCell ref="C14:O14"/>
    <mergeCell ref="C20:P20"/>
    <mergeCell ref="B6:E6"/>
    <mergeCell ref="B7:E7"/>
    <mergeCell ref="B3:E5"/>
    <mergeCell ref="F4:G4"/>
    <mergeCell ref="H4:I4"/>
    <mergeCell ref="N3:O3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2.125" style="0" customWidth="1"/>
    <col min="2" max="2" width="28.25390625" style="0" customWidth="1"/>
    <col min="3" max="3" width="10.75390625" style="0" bestFit="1" customWidth="1"/>
    <col min="4" max="4" width="9.875" style="0" customWidth="1"/>
    <col min="6" max="6" width="10.875" style="0" bestFit="1" customWidth="1"/>
    <col min="15" max="15" width="12.25390625" style="0" customWidth="1"/>
  </cols>
  <sheetData>
    <row r="1" spans="1:15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69" t="s">
        <v>1</v>
      </c>
      <c r="B2" s="70" t="s">
        <v>2</v>
      </c>
      <c r="C2" s="66" t="s">
        <v>3</v>
      </c>
      <c r="D2" s="66"/>
      <c r="E2" s="66" t="s">
        <v>9</v>
      </c>
      <c r="F2" s="66"/>
      <c r="G2" s="66"/>
      <c r="H2" s="66"/>
      <c r="I2" s="66"/>
      <c r="J2" s="66"/>
      <c r="K2" s="70" t="s">
        <v>10</v>
      </c>
      <c r="L2" s="70"/>
      <c r="M2" s="66" t="s">
        <v>11</v>
      </c>
      <c r="N2" s="66"/>
      <c r="O2" s="70" t="s">
        <v>12</v>
      </c>
    </row>
    <row r="3" spans="1:15" ht="15">
      <c r="A3" s="69"/>
      <c r="B3" s="70"/>
      <c r="C3" s="66"/>
      <c r="D3" s="66"/>
      <c r="E3" s="66" t="s">
        <v>6</v>
      </c>
      <c r="F3" s="66"/>
      <c r="G3" s="66" t="s">
        <v>7</v>
      </c>
      <c r="H3" s="66"/>
      <c r="I3" s="66" t="s">
        <v>8</v>
      </c>
      <c r="J3" s="66"/>
      <c r="K3" s="70"/>
      <c r="L3" s="70"/>
      <c r="M3" s="66"/>
      <c r="N3" s="66"/>
      <c r="O3" s="70"/>
    </row>
    <row r="4" spans="1:15" ht="15">
      <c r="A4" s="20"/>
      <c r="B4" s="19"/>
      <c r="C4" s="19" t="s">
        <v>4</v>
      </c>
      <c r="D4" s="19" t="s">
        <v>5</v>
      </c>
      <c r="E4" s="19" t="s">
        <v>4</v>
      </c>
      <c r="F4" s="19" t="s">
        <v>5</v>
      </c>
      <c r="G4" s="19" t="s">
        <v>4</v>
      </c>
      <c r="H4" s="19" t="s">
        <v>5</v>
      </c>
      <c r="I4" s="19" t="s">
        <v>4</v>
      </c>
      <c r="J4" s="19" t="s">
        <v>5</v>
      </c>
      <c r="K4" s="19" t="s">
        <v>4</v>
      </c>
      <c r="L4" s="19" t="s">
        <v>5</v>
      </c>
      <c r="M4" s="19" t="s">
        <v>4</v>
      </c>
      <c r="N4" s="19" t="s">
        <v>5</v>
      </c>
      <c r="O4" s="19"/>
    </row>
    <row r="5" spans="1:15" ht="15.75">
      <c r="A5" s="21" t="s">
        <v>27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7" ht="45">
      <c r="A6" s="21" t="s">
        <v>14</v>
      </c>
      <c r="B6" s="22" t="s">
        <v>83</v>
      </c>
      <c r="C6" s="19">
        <v>155</v>
      </c>
      <c r="D6" s="19">
        <v>205</v>
      </c>
      <c r="E6" s="24">
        <v>3.4</v>
      </c>
      <c r="F6" s="19">
        <v>4.49</v>
      </c>
      <c r="G6" s="19">
        <v>4.96</v>
      </c>
      <c r="H6" s="19">
        <v>6.61</v>
      </c>
      <c r="I6" s="24">
        <v>18.94</v>
      </c>
      <c r="J6" s="19">
        <v>25.25</v>
      </c>
      <c r="K6" s="19">
        <v>111</v>
      </c>
      <c r="L6" s="19">
        <v>168</v>
      </c>
      <c r="M6" s="19">
        <v>1.09</v>
      </c>
      <c r="N6" s="19">
        <v>1.46</v>
      </c>
      <c r="O6" s="18" t="s">
        <v>86</v>
      </c>
      <c r="P6" s="5"/>
      <c r="Q6" s="12"/>
    </row>
    <row r="7" spans="1:15" ht="30">
      <c r="A7" s="20"/>
      <c r="B7" s="22" t="s">
        <v>82</v>
      </c>
      <c r="C7" s="51" t="s">
        <v>127</v>
      </c>
      <c r="D7" s="51" t="s">
        <v>127</v>
      </c>
      <c r="E7" s="19">
        <v>2.45</v>
      </c>
      <c r="F7" s="19">
        <v>2.45</v>
      </c>
      <c r="G7" s="19">
        <v>7.55</v>
      </c>
      <c r="H7" s="19">
        <v>7.55</v>
      </c>
      <c r="I7" s="19">
        <v>14.62</v>
      </c>
      <c r="J7" s="19">
        <v>14.62</v>
      </c>
      <c r="K7" s="19">
        <v>99</v>
      </c>
      <c r="L7" s="19">
        <v>99</v>
      </c>
      <c r="M7" s="19">
        <v>0</v>
      </c>
      <c r="N7" s="19">
        <v>0</v>
      </c>
      <c r="O7" s="19" t="s">
        <v>84</v>
      </c>
    </row>
    <row r="8" spans="1:16" ht="35.25" customHeight="1">
      <c r="A8" s="20"/>
      <c r="B8" s="22" t="s">
        <v>125</v>
      </c>
      <c r="C8" s="19">
        <v>150</v>
      </c>
      <c r="D8" s="19">
        <v>180</v>
      </c>
      <c r="E8" s="19">
        <v>2.34</v>
      </c>
      <c r="F8" s="19">
        <v>2.8</v>
      </c>
      <c r="G8" s="19">
        <v>2</v>
      </c>
      <c r="H8" s="19">
        <v>2.41</v>
      </c>
      <c r="I8" s="19">
        <v>6.2</v>
      </c>
      <c r="J8" s="19">
        <v>7.44</v>
      </c>
      <c r="K8" s="19">
        <v>70</v>
      </c>
      <c r="L8" s="19">
        <v>84</v>
      </c>
      <c r="M8" s="19">
        <v>0.97</v>
      </c>
      <c r="N8" s="19">
        <v>1.17</v>
      </c>
      <c r="O8" s="19" t="s">
        <v>124</v>
      </c>
      <c r="P8" s="10"/>
    </row>
    <row r="9" spans="1:15" ht="22.5" customHeight="1">
      <c r="A9" s="21" t="s">
        <v>15</v>
      </c>
      <c r="B9" s="25"/>
      <c r="C9" s="26"/>
      <c r="D9" s="26"/>
      <c r="E9" s="31">
        <f aca="true" t="shared" si="0" ref="E9:N9">SUM(E6:E8)</f>
        <v>8.19</v>
      </c>
      <c r="F9" s="26">
        <f t="shared" si="0"/>
        <v>9.74</v>
      </c>
      <c r="G9" s="26">
        <f t="shared" si="0"/>
        <v>14.51</v>
      </c>
      <c r="H9" s="26">
        <f t="shared" si="0"/>
        <v>16.57</v>
      </c>
      <c r="I9" s="31">
        <f t="shared" si="0"/>
        <v>39.760000000000005</v>
      </c>
      <c r="J9" s="26">
        <f t="shared" si="0"/>
        <v>47.309999999999995</v>
      </c>
      <c r="K9" s="26">
        <f t="shared" si="0"/>
        <v>280</v>
      </c>
      <c r="L9" s="26">
        <f t="shared" si="0"/>
        <v>351</v>
      </c>
      <c r="M9" s="26">
        <f t="shared" si="0"/>
        <v>2.06</v>
      </c>
      <c r="N9" s="26">
        <f t="shared" si="0"/>
        <v>2.63</v>
      </c>
      <c r="O9" s="26"/>
    </row>
    <row r="10" spans="1:15" ht="21.75" customHeight="1">
      <c r="A10" s="32" t="s">
        <v>39</v>
      </c>
      <c r="B10" s="23" t="s">
        <v>95</v>
      </c>
      <c r="C10" s="19" t="s">
        <v>152</v>
      </c>
      <c r="D10" s="19" t="s">
        <v>178</v>
      </c>
      <c r="E10" s="19">
        <v>0.59</v>
      </c>
      <c r="F10" s="19">
        <v>0.63</v>
      </c>
      <c r="G10" s="19">
        <v>0.15</v>
      </c>
      <c r="H10" s="19">
        <v>0.16</v>
      </c>
      <c r="I10" s="19">
        <v>16.74</v>
      </c>
      <c r="J10" s="19">
        <v>17.78</v>
      </c>
      <c r="K10" s="19">
        <v>71</v>
      </c>
      <c r="L10" s="19">
        <v>75</v>
      </c>
      <c r="M10" s="19">
        <v>21.6</v>
      </c>
      <c r="N10" s="19">
        <v>24.9</v>
      </c>
      <c r="O10" s="19" t="s">
        <v>96</v>
      </c>
    </row>
    <row r="11" spans="1:15" ht="31.5">
      <c r="A11" s="28" t="s">
        <v>17</v>
      </c>
      <c r="B11" s="25"/>
      <c r="C11" s="26">
        <v>390</v>
      </c>
      <c r="D11" s="26">
        <f>SUM(C6:C10)</f>
        <v>305</v>
      </c>
      <c r="E11" s="26">
        <v>0.59</v>
      </c>
      <c r="F11" s="26">
        <v>0.63</v>
      </c>
      <c r="G11" s="26">
        <v>0.15</v>
      </c>
      <c r="H11" s="26">
        <v>0.16</v>
      </c>
      <c r="I11" s="26">
        <v>16.74</v>
      </c>
      <c r="J11" s="26">
        <v>17.78</v>
      </c>
      <c r="K11" s="26">
        <v>71</v>
      </c>
      <c r="L11" s="26">
        <v>75</v>
      </c>
      <c r="M11" s="26">
        <v>21.6</v>
      </c>
      <c r="N11" s="26">
        <v>24.9</v>
      </c>
      <c r="O11" s="19"/>
    </row>
    <row r="12" spans="1:15" ht="45">
      <c r="A12" s="21" t="s">
        <v>18</v>
      </c>
      <c r="B12" s="22" t="s">
        <v>213</v>
      </c>
      <c r="C12" s="19">
        <v>30</v>
      </c>
      <c r="D12" s="19">
        <v>50</v>
      </c>
      <c r="E12" s="19">
        <v>3.64</v>
      </c>
      <c r="F12" s="19">
        <v>6.07</v>
      </c>
      <c r="G12" s="19">
        <v>1.85</v>
      </c>
      <c r="H12" s="19">
        <v>3.09</v>
      </c>
      <c r="I12" s="19">
        <v>2.41</v>
      </c>
      <c r="J12" s="19">
        <v>4.02</v>
      </c>
      <c r="K12" s="19">
        <v>31</v>
      </c>
      <c r="L12" s="19">
        <v>52</v>
      </c>
      <c r="M12" s="19">
        <v>4.4</v>
      </c>
      <c r="N12" s="19">
        <v>6.6</v>
      </c>
      <c r="O12" s="19" t="s">
        <v>85</v>
      </c>
    </row>
    <row r="13" spans="1:15" ht="30">
      <c r="A13" s="21"/>
      <c r="B13" s="22" t="s">
        <v>119</v>
      </c>
      <c r="C13" s="19" t="s">
        <v>205</v>
      </c>
      <c r="D13" s="19" t="s">
        <v>206</v>
      </c>
      <c r="E13" s="19">
        <v>5.28</v>
      </c>
      <c r="F13" s="24">
        <v>6.6</v>
      </c>
      <c r="G13" s="19">
        <v>5.45</v>
      </c>
      <c r="H13" s="19">
        <v>7.17</v>
      </c>
      <c r="I13" s="19">
        <v>8.09</v>
      </c>
      <c r="J13" s="19">
        <v>10.11</v>
      </c>
      <c r="K13" s="19">
        <v>72</v>
      </c>
      <c r="L13" s="19">
        <v>106</v>
      </c>
      <c r="M13" s="19">
        <v>6.23</v>
      </c>
      <c r="N13" s="19">
        <v>8.28</v>
      </c>
      <c r="O13" s="19" t="s">
        <v>61</v>
      </c>
    </row>
    <row r="14" spans="1:15" ht="30">
      <c r="A14" s="20"/>
      <c r="B14" s="22" t="s">
        <v>33</v>
      </c>
      <c r="C14" s="19">
        <v>60</v>
      </c>
      <c r="D14" s="19">
        <v>80</v>
      </c>
      <c r="E14" s="19">
        <v>6.94</v>
      </c>
      <c r="F14" s="19">
        <v>8.1</v>
      </c>
      <c r="G14" s="19">
        <v>5.42</v>
      </c>
      <c r="H14" s="19">
        <v>6.32</v>
      </c>
      <c r="I14" s="19">
        <v>1.54</v>
      </c>
      <c r="J14" s="19">
        <v>1.8</v>
      </c>
      <c r="K14" s="19">
        <v>61</v>
      </c>
      <c r="L14" s="19">
        <v>95</v>
      </c>
      <c r="M14" s="19">
        <v>1.13</v>
      </c>
      <c r="N14" s="19">
        <v>1.3</v>
      </c>
      <c r="O14" s="19" t="s">
        <v>62</v>
      </c>
    </row>
    <row r="15" spans="1:15" ht="25.5" customHeight="1">
      <c r="A15" s="20"/>
      <c r="B15" s="23" t="s">
        <v>30</v>
      </c>
      <c r="C15" s="19">
        <v>100</v>
      </c>
      <c r="D15" s="19">
        <v>150</v>
      </c>
      <c r="E15" s="19">
        <v>2.04</v>
      </c>
      <c r="F15" s="19">
        <v>3.06</v>
      </c>
      <c r="G15" s="19">
        <v>3.2</v>
      </c>
      <c r="H15" s="19">
        <v>4.8</v>
      </c>
      <c r="I15" s="19">
        <v>13.63</v>
      </c>
      <c r="J15" s="19">
        <v>20.54</v>
      </c>
      <c r="K15" s="19">
        <v>92</v>
      </c>
      <c r="L15" s="19">
        <v>137</v>
      </c>
      <c r="M15" s="19">
        <v>6.1</v>
      </c>
      <c r="N15" s="19">
        <v>9.15</v>
      </c>
      <c r="O15" s="19" t="s">
        <v>63</v>
      </c>
    </row>
    <row r="16" spans="1:17" s="65" customFormat="1" ht="36" customHeight="1">
      <c r="A16" s="20"/>
      <c r="B16" s="42" t="s">
        <v>31</v>
      </c>
      <c r="C16" s="44">
        <v>150</v>
      </c>
      <c r="D16" s="44">
        <v>180</v>
      </c>
      <c r="E16" s="44">
        <v>0.33</v>
      </c>
      <c r="F16" s="44">
        <v>0.4</v>
      </c>
      <c r="G16" s="44">
        <v>0.02</v>
      </c>
      <c r="H16" s="44">
        <v>0.02</v>
      </c>
      <c r="I16" s="44">
        <v>20.83</v>
      </c>
      <c r="J16" s="44">
        <v>24.99</v>
      </c>
      <c r="K16" s="44">
        <v>85</v>
      </c>
      <c r="L16" s="44">
        <v>102</v>
      </c>
      <c r="M16" s="44">
        <v>0.3</v>
      </c>
      <c r="N16" s="44">
        <v>0.36</v>
      </c>
      <c r="O16" s="19" t="s">
        <v>109</v>
      </c>
      <c r="P16" s="27"/>
      <c r="Q16" s="15"/>
    </row>
    <row r="17" spans="1:16" ht="30">
      <c r="A17" s="20"/>
      <c r="B17" s="23" t="s">
        <v>21</v>
      </c>
      <c r="C17" s="19">
        <v>20</v>
      </c>
      <c r="D17" s="19">
        <v>35</v>
      </c>
      <c r="E17" s="19">
        <v>1.58</v>
      </c>
      <c r="F17" s="19">
        <v>2.96</v>
      </c>
      <c r="G17" s="19">
        <v>0.2</v>
      </c>
      <c r="H17" s="19">
        <v>0.35</v>
      </c>
      <c r="I17" s="19">
        <v>9.66</v>
      </c>
      <c r="J17" s="19">
        <v>16.9</v>
      </c>
      <c r="K17" s="19">
        <v>47.3</v>
      </c>
      <c r="L17" s="19">
        <v>83</v>
      </c>
      <c r="M17" s="19">
        <v>0</v>
      </c>
      <c r="N17" s="19">
        <v>0</v>
      </c>
      <c r="O17" s="18" t="s">
        <v>78</v>
      </c>
      <c r="P17" s="10"/>
    </row>
    <row r="18" spans="1:16" ht="30">
      <c r="A18" s="20"/>
      <c r="B18" s="23" t="s">
        <v>22</v>
      </c>
      <c r="C18" s="19">
        <v>30</v>
      </c>
      <c r="D18" s="19">
        <v>40</v>
      </c>
      <c r="E18" s="19">
        <v>1.65</v>
      </c>
      <c r="F18" s="19">
        <v>1.98</v>
      </c>
      <c r="G18" s="19">
        <v>0.3</v>
      </c>
      <c r="H18" s="19">
        <v>0.36</v>
      </c>
      <c r="I18" s="19">
        <v>8.35</v>
      </c>
      <c r="J18" s="19">
        <v>10.02</v>
      </c>
      <c r="K18" s="19">
        <v>43.4</v>
      </c>
      <c r="L18" s="19">
        <v>52.05</v>
      </c>
      <c r="M18" s="19">
        <v>0</v>
      </c>
      <c r="N18" s="19">
        <v>0</v>
      </c>
      <c r="O18" s="18" t="s">
        <v>78</v>
      </c>
      <c r="P18" s="10"/>
    </row>
    <row r="19" spans="1:15" ht="15.75">
      <c r="A19" s="21" t="s">
        <v>23</v>
      </c>
      <c r="B19" s="25"/>
      <c r="C19" s="26">
        <v>554</v>
      </c>
      <c r="D19" s="26">
        <v>740</v>
      </c>
      <c r="E19" s="26">
        <f aca="true" t="shared" si="1" ref="E19:N19">SUM(E12:E18)</f>
        <v>21.459999999999994</v>
      </c>
      <c r="F19" s="26">
        <f t="shared" si="1"/>
        <v>29.169999999999998</v>
      </c>
      <c r="G19" s="26">
        <f t="shared" si="1"/>
        <v>16.44</v>
      </c>
      <c r="H19" s="26">
        <f t="shared" si="1"/>
        <v>22.11</v>
      </c>
      <c r="I19" s="26">
        <f t="shared" si="1"/>
        <v>64.50999999999999</v>
      </c>
      <c r="J19" s="50">
        <f t="shared" si="1"/>
        <v>88.37999999999998</v>
      </c>
      <c r="K19" s="50">
        <f t="shared" si="1"/>
        <v>431.7</v>
      </c>
      <c r="L19" s="50">
        <f t="shared" si="1"/>
        <v>627.05</v>
      </c>
      <c r="M19" s="26">
        <f t="shared" si="1"/>
        <v>18.16</v>
      </c>
      <c r="N19" s="26">
        <f t="shared" si="1"/>
        <v>25.689999999999998</v>
      </c>
      <c r="O19" s="19"/>
    </row>
    <row r="20" spans="1:16" ht="22.5" customHeight="1">
      <c r="A20" s="21" t="s">
        <v>24</v>
      </c>
      <c r="B20" s="23" t="s">
        <v>80</v>
      </c>
      <c r="C20" s="19">
        <v>55</v>
      </c>
      <c r="D20" s="19">
        <v>110</v>
      </c>
      <c r="E20" s="19">
        <v>2.59</v>
      </c>
      <c r="F20" s="19">
        <v>5.18</v>
      </c>
      <c r="G20" s="19">
        <v>1.88</v>
      </c>
      <c r="H20" s="19">
        <v>5.76</v>
      </c>
      <c r="I20" s="19">
        <v>13.93</v>
      </c>
      <c r="J20" s="19">
        <v>27.86</v>
      </c>
      <c r="K20" s="19">
        <v>115</v>
      </c>
      <c r="L20" s="19">
        <v>203</v>
      </c>
      <c r="M20" s="19">
        <v>0.01</v>
      </c>
      <c r="N20" s="19">
        <v>0.02</v>
      </c>
      <c r="O20" s="19" t="s">
        <v>81</v>
      </c>
      <c r="P20" s="10"/>
    </row>
    <row r="21" spans="1:15" s="27" customFormat="1" ht="15">
      <c r="A21" s="20"/>
      <c r="B21" s="23" t="s">
        <v>98</v>
      </c>
      <c r="C21" s="19">
        <v>150</v>
      </c>
      <c r="D21" s="19">
        <v>180</v>
      </c>
      <c r="E21" s="19">
        <v>4.35</v>
      </c>
      <c r="F21" s="19">
        <v>5.22</v>
      </c>
      <c r="G21" s="19">
        <v>3.45</v>
      </c>
      <c r="H21" s="19">
        <v>4.5</v>
      </c>
      <c r="I21" s="19">
        <v>6.16</v>
      </c>
      <c r="J21" s="19">
        <v>7.38</v>
      </c>
      <c r="K21" s="19">
        <v>76</v>
      </c>
      <c r="L21" s="19">
        <v>91</v>
      </c>
      <c r="M21" s="19">
        <v>1.2</v>
      </c>
      <c r="N21" s="19">
        <v>1.44</v>
      </c>
      <c r="O21" s="19" t="s">
        <v>64</v>
      </c>
    </row>
    <row r="22" spans="1:15" s="53" customFormat="1" ht="15.75">
      <c r="A22" s="21" t="s">
        <v>25</v>
      </c>
      <c r="B22" s="25"/>
      <c r="C22" s="26">
        <f>SUM(C20:C21)</f>
        <v>205</v>
      </c>
      <c r="D22" s="26">
        <f>SUM(D20:D21)</f>
        <v>290</v>
      </c>
      <c r="E22" s="26">
        <f aca="true" t="shared" si="2" ref="E22:N22">SUM(E20:E21)</f>
        <v>6.9399999999999995</v>
      </c>
      <c r="F22" s="26">
        <f t="shared" si="2"/>
        <v>10.399999999999999</v>
      </c>
      <c r="G22" s="26">
        <f t="shared" si="2"/>
        <v>5.33</v>
      </c>
      <c r="H22" s="26">
        <f t="shared" si="2"/>
        <v>10.26</v>
      </c>
      <c r="I22" s="26">
        <f t="shared" si="2"/>
        <v>20.09</v>
      </c>
      <c r="J22" s="26">
        <f t="shared" si="2"/>
        <v>35.24</v>
      </c>
      <c r="K22" s="26">
        <f t="shared" si="2"/>
        <v>191</v>
      </c>
      <c r="L22" s="26">
        <f t="shared" si="2"/>
        <v>294</v>
      </c>
      <c r="M22" s="26">
        <f t="shared" si="2"/>
        <v>1.21</v>
      </c>
      <c r="N22" s="26">
        <f t="shared" si="2"/>
        <v>1.46</v>
      </c>
      <c r="O22" s="26"/>
    </row>
    <row r="23" spans="1:16" ht="15.75">
      <c r="A23" s="21" t="s">
        <v>26</v>
      </c>
      <c r="B23" s="25"/>
      <c r="C23" s="26"/>
      <c r="D23" s="26"/>
      <c r="E23" s="31">
        <f aca="true" t="shared" si="3" ref="E23:N23">E22+E19+E11+E9</f>
        <v>37.17999999999999</v>
      </c>
      <c r="F23" s="26">
        <f t="shared" si="3"/>
        <v>49.94</v>
      </c>
      <c r="G23" s="26">
        <f t="shared" si="3"/>
        <v>36.43</v>
      </c>
      <c r="H23" s="26">
        <f t="shared" si="3"/>
        <v>49.099999999999994</v>
      </c>
      <c r="I23" s="31">
        <f t="shared" si="3"/>
        <v>141.1</v>
      </c>
      <c r="J23" s="26">
        <f t="shared" si="3"/>
        <v>188.70999999999998</v>
      </c>
      <c r="K23" s="26">
        <f t="shared" si="3"/>
        <v>973.7</v>
      </c>
      <c r="L23" s="26">
        <f t="shared" si="3"/>
        <v>1347.05</v>
      </c>
      <c r="M23" s="26">
        <f t="shared" si="3"/>
        <v>43.03</v>
      </c>
      <c r="N23" s="26">
        <f t="shared" si="3"/>
        <v>54.68</v>
      </c>
      <c r="O23" s="1"/>
      <c r="P23" s="11"/>
    </row>
    <row r="24" spans="1:15" ht="15">
      <c r="A24" s="20"/>
      <c r="B24" s="2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/>
    </row>
    <row r="25" spans="2:16" ht="12.75">
      <c r="B25" t="s">
        <v>107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2"/>
    </row>
    <row r="26" spans="2:14" ht="12.75">
      <c r="B26" t="s">
        <v>108</v>
      </c>
      <c r="E26" s="60">
        <f aca="true" t="shared" si="4" ref="E26:N26">E23-E25</f>
        <v>1.1799999999999926</v>
      </c>
      <c r="F26">
        <f t="shared" si="4"/>
        <v>3.9399999999999977</v>
      </c>
      <c r="G26">
        <f t="shared" si="4"/>
        <v>-3.5700000000000003</v>
      </c>
      <c r="H26">
        <f t="shared" si="4"/>
        <v>-1.9000000000000057</v>
      </c>
      <c r="I26" s="60">
        <f t="shared" si="4"/>
        <v>0.09999999999999432</v>
      </c>
      <c r="J26">
        <f t="shared" si="4"/>
        <v>-7.2900000000000205</v>
      </c>
      <c r="K26">
        <f t="shared" si="4"/>
        <v>-1.2999999999999545</v>
      </c>
      <c r="L26">
        <f t="shared" si="4"/>
        <v>-2.9500000000000455</v>
      </c>
      <c r="M26">
        <f t="shared" si="4"/>
        <v>15.030000000000001</v>
      </c>
      <c r="N26">
        <f t="shared" si="4"/>
        <v>22.68</v>
      </c>
    </row>
  </sheetData>
  <sheetProtection/>
  <mergeCells count="10">
    <mergeCell ref="K2:L3"/>
    <mergeCell ref="M2:N3"/>
    <mergeCell ref="O2:O3"/>
    <mergeCell ref="A2:A3"/>
    <mergeCell ref="B2:B3"/>
    <mergeCell ref="C2:D3"/>
    <mergeCell ref="E2:J2"/>
    <mergeCell ref="E3:F3"/>
    <mergeCell ref="G3:H3"/>
    <mergeCell ref="I3:J3"/>
  </mergeCells>
  <printOptions/>
  <pageMargins left="0.5905511811023623" right="0.1968503937007874" top="0.1968503937007874" bottom="0.1968503937007874" header="0.5118110236220472" footer="0.5118110236220472"/>
  <pageSetup fitToHeight="23" horizontalDpi="600" verticalDpi="600" orientation="landscape" paperSize="9" scale="85" r:id="rId1"/>
  <ignoredErrors>
    <ignoredError sqref="K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7">
      <selection activeCell="B7" sqref="A7:IV7"/>
    </sheetView>
  </sheetViews>
  <sheetFormatPr defaultColWidth="9.00390625" defaultRowHeight="12.75"/>
  <cols>
    <col min="1" max="1" width="12.375" style="0" customWidth="1"/>
    <col min="2" max="2" width="28.125" style="0" customWidth="1"/>
    <col min="3" max="3" width="10.375" style="0" customWidth="1"/>
    <col min="4" max="4" width="9.375" style="0" customWidth="1"/>
    <col min="15" max="15" width="12.25390625" style="0" customWidth="1"/>
  </cols>
  <sheetData>
    <row r="1" spans="1:15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 customHeight="1">
      <c r="A2" s="17" t="s">
        <v>1</v>
      </c>
      <c r="B2" s="18" t="s">
        <v>2</v>
      </c>
      <c r="C2" s="71" t="s">
        <v>3</v>
      </c>
      <c r="D2" s="72"/>
      <c r="E2" s="71" t="s">
        <v>9</v>
      </c>
      <c r="F2" s="73"/>
      <c r="G2" s="73"/>
      <c r="H2" s="73"/>
      <c r="I2" s="73"/>
      <c r="J2" s="72"/>
      <c r="K2" s="74" t="s">
        <v>10</v>
      </c>
      <c r="L2" s="75"/>
      <c r="M2" s="71" t="s">
        <v>11</v>
      </c>
      <c r="N2" s="72"/>
      <c r="O2" s="18" t="s">
        <v>12</v>
      </c>
    </row>
    <row r="3" spans="1:15" ht="15">
      <c r="A3" s="17"/>
      <c r="B3" s="18"/>
      <c r="C3" s="19"/>
      <c r="D3" s="19"/>
      <c r="E3" s="71" t="s">
        <v>6</v>
      </c>
      <c r="F3" s="72"/>
      <c r="G3" s="71" t="s">
        <v>7</v>
      </c>
      <c r="H3" s="72"/>
      <c r="I3" s="71" t="s">
        <v>8</v>
      </c>
      <c r="J3" s="72"/>
      <c r="K3" s="18"/>
      <c r="L3" s="18"/>
      <c r="M3" s="19"/>
      <c r="N3" s="19"/>
      <c r="O3" s="18"/>
    </row>
    <row r="4" spans="1:15" ht="15">
      <c r="A4" s="20"/>
      <c r="B4" s="19"/>
      <c r="C4" s="19" t="s">
        <v>4</v>
      </c>
      <c r="D4" s="19" t="s">
        <v>5</v>
      </c>
      <c r="E4" s="19" t="s">
        <v>4</v>
      </c>
      <c r="F4" s="19" t="s">
        <v>5</v>
      </c>
      <c r="G4" s="19" t="s">
        <v>4</v>
      </c>
      <c r="H4" s="19" t="s">
        <v>5</v>
      </c>
      <c r="I4" s="19" t="s">
        <v>4</v>
      </c>
      <c r="J4" s="19" t="s">
        <v>5</v>
      </c>
      <c r="K4" s="19" t="s">
        <v>4</v>
      </c>
      <c r="L4" s="19" t="s">
        <v>5</v>
      </c>
      <c r="M4" s="19" t="s">
        <v>4</v>
      </c>
      <c r="N4" s="19" t="s">
        <v>5</v>
      </c>
      <c r="O4" s="19"/>
    </row>
    <row r="5" spans="1:15" ht="15.75">
      <c r="A5" s="21" t="s">
        <v>32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7" ht="33.75" customHeight="1">
      <c r="A6" s="21" t="s">
        <v>14</v>
      </c>
      <c r="B6" s="22" t="s">
        <v>146</v>
      </c>
      <c r="C6" s="19">
        <v>85</v>
      </c>
      <c r="D6" s="19">
        <v>105</v>
      </c>
      <c r="E6" s="24">
        <v>3.58</v>
      </c>
      <c r="F6" s="19">
        <v>3.98</v>
      </c>
      <c r="G6" s="19">
        <v>5.04</v>
      </c>
      <c r="H6" s="19">
        <v>9.2</v>
      </c>
      <c r="I6" s="24">
        <v>1.15</v>
      </c>
      <c r="J6" s="19">
        <v>1.51</v>
      </c>
      <c r="K6" s="19">
        <v>127</v>
      </c>
      <c r="L6" s="19">
        <v>157</v>
      </c>
      <c r="M6" s="19">
        <v>0.1</v>
      </c>
      <c r="N6" s="19">
        <v>0.15</v>
      </c>
      <c r="O6" s="18" t="s">
        <v>145</v>
      </c>
      <c r="P6" s="5"/>
      <c r="Q6" s="12"/>
    </row>
    <row r="7" spans="1:15" ht="30">
      <c r="A7" s="20"/>
      <c r="B7" s="22" t="s">
        <v>82</v>
      </c>
      <c r="C7" s="51" t="s">
        <v>127</v>
      </c>
      <c r="D7" s="51" t="s">
        <v>127</v>
      </c>
      <c r="E7" s="19">
        <v>2.45</v>
      </c>
      <c r="F7" s="19">
        <v>2.45</v>
      </c>
      <c r="G7" s="19">
        <v>7.55</v>
      </c>
      <c r="H7" s="19">
        <v>7.55</v>
      </c>
      <c r="I7" s="19">
        <v>14.62</v>
      </c>
      <c r="J7" s="19">
        <v>14.62</v>
      </c>
      <c r="K7" s="19">
        <v>99</v>
      </c>
      <c r="L7" s="19">
        <v>99</v>
      </c>
      <c r="M7" s="19">
        <v>0</v>
      </c>
      <c r="N7" s="19">
        <v>0</v>
      </c>
      <c r="O7" s="19" t="s">
        <v>84</v>
      </c>
    </row>
    <row r="8" spans="1:15" ht="21.75" customHeight="1">
      <c r="A8" s="7"/>
      <c r="B8" s="22" t="s">
        <v>41</v>
      </c>
      <c r="C8" s="19">
        <v>150</v>
      </c>
      <c r="D8" s="19">
        <v>180</v>
      </c>
      <c r="E8" s="19">
        <v>3.04</v>
      </c>
      <c r="F8" s="19">
        <v>3.67</v>
      </c>
      <c r="G8" s="19">
        <v>2.65</v>
      </c>
      <c r="H8" s="19">
        <v>3.19</v>
      </c>
      <c r="I8" s="19">
        <v>13.2</v>
      </c>
      <c r="J8" s="19">
        <v>15.82</v>
      </c>
      <c r="K8" s="19">
        <v>67</v>
      </c>
      <c r="L8" s="19">
        <v>80.4</v>
      </c>
      <c r="M8" s="19">
        <v>1.19</v>
      </c>
      <c r="N8" s="19">
        <v>1.43</v>
      </c>
      <c r="O8" s="8" t="s">
        <v>74</v>
      </c>
    </row>
    <row r="9" spans="1:15" ht="31.5">
      <c r="A9" s="28" t="s">
        <v>15</v>
      </c>
      <c r="B9" s="25"/>
      <c r="C9" s="26"/>
      <c r="D9" s="26"/>
      <c r="E9" s="26">
        <f aca="true" t="shared" si="0" ref="E9:N9">SUM(E6:E8)</f>
        <v>9.07</v>
      </c>
      <c r="F9" s="26">
        <f t="shared" si="0"/>
        <v>10.1</v>
      </c>
      <c r="G9" s="26">
        <f t="shared" si="0"/>
        <v>15.24</v>
      </c>
      <c r="H9" s="26">
        <f t="shared" si="0"/>
        <v>19.94</v>
      </c>
      <c r="I9" s="31">
        <f t="shared" si="0"/>
        <v>28.97</v>
      </c>
      <c r="J9" s="26">
        <f t="shared" si="0"/>
        <v>31.95</v>
      </c>
      <c r="K9" s="26">
        <f t="shared" si="0"/>
        <v>293</v>
      </c>
      <c r="L9" s="26">
        <f t="shared" si="0"/>
        <v>336.4</v>
      </c>
      <c r="M9" s="26">
        <f t="shared" si="0"/>
        <v>1.29</v>
      </c>
      <c r="N9" s="26">
        <f t="shared" si="0"/>
        <v>1.5799999999999998</v>
      </c>
      <c r="O9" s="26"/>
    </row>
    <row r="10" spans="1:15" ht="23.25" customHeight="1">
      <c r="A10" s="21" t="s">
        <v>16</v>
      </c>
      <c r="B10" s="23" t="s">
        <v>29</v>
      </c>
      <c r="C10" s="19">
        <v>180</v>
      </c>
      <c r="D10" s="19">
        <v>180</v>
      </c>
      <c r="E10" s="19">
        <v>0.96</v>
      </c>
      <c r="F10" s="19">
        <v>0.96</v>
      </c>
      <c r="G10" s="19">
        <v>0</v>
      </c>
      <c r="H10" s="19">
        <v>0</v>
      </c>
      <c r="I10" s="19">
        <v>18.18</v>
      </c>
      <c r="J10" s="19">
        <v>18.18</v>
      </c>
      <c r="K10" s="19">
        <v>76</v>
      </c>
      <c r="L10" s="19">
        <v>76</v>
      </c>
      <c r="M10" s="19">
        <v>3.6</v>
      </c>
      <c r="N10" s="19">
        <v>3.6</v>
      </c>
      <c r="O10" s="19" t="s">
        <v>60</v>
      </c>
    </row>
    <row r="11" spans="1:15" ht="31.5">
      <c r="A11" s="28" t="s">
        <v>40</v>
      </c>
      <c r="B11" s="25"/>
      <c r="C11" s="26">
        <v>435</v>
      </c>
      <c r="D11" s="26">
        <v>520</v>
      </c>
      <c r="E11" s="26">
        <v>0.96</v>
      </c>
      <c r="F11" s="26">
        <v>0.96</v>
      </c>
      <c r="G11" s="26">
        <v>0</v>
      </c>
      <c r="H11" s="26">
        <v>0</v>
      </c>
      <c r="I11" s="26">
        <v>18.18</v>
      </c>
      <c r="J11" s="26">
        <v>18.18</v>
      </c>
      <c r="K11" s="26">
        <v>76</v>
      </c>
      <c r="L11" s="26">
        <v>76</v>
      </c>
      <c r="M11" s="26">
        <v>3.6</v>
      </c>
      <c r="N11" s="26">
        <v>3.6</v>
      </c>
      <c r="O11" s="26"/>
    </row>
    <row r="12" spans="1:15" ht="22.5" customHeight="1">
      <c r="A12" s="21" t="s">
        <v>18</v>
      </c>
      <c r="B12" s="22" t="s">
        <v>47</v>
      </c>
      <c r="C12" s="19">
        <v>30</v>
      </c>
      <c r="D12" s="19">
        <v>45</v>
      </c>
      <c r="E12" s="19">
        <v>0.43</v>
      </c>
      <c r="F12" s="19">
        <v>0.64</v>
      </c>
      <c r="G12" s="19">
        <v>1.83</v>
      </c>
      <c r="H12" s="19">
        <v>2.74</v>
      </c>
      <c r="I12" s="19">
        <v>3.5</v>
      </c>
      <c r="J12" s="19">
        <v>5.25</v>
      </c>
      <c r="K12" s="19">
        <v>20.17</v>
      </c>
      <c r="L12" s="19">
        <v>36.4</v>
      </c>
      <c r="M12" s="19">
        <v>2.85</v>
      </c>
      <c r="N12" s="19">
        <v>4.27</v>
      </c>
      <c r="O12" s="19" t="s">
        <v>65</v>
      </c>
    </row>
    <row r="13" spans="1:15" ht="30">
      <c r="A13" s="20"/>
      <c r="B13" s="22" t="s">
        <v>120</v>
      </c>
      <c r="C13" s="19">
        <v>150</v>
      </c>
      <c r="D13" s="19">
        <v>200</v>
      </c>
      <c r="E13" s="19">
        <v>1.79</v>
      </c>
      <c r="F13" s="19">
        <v>2.39</v>
      </c>
      <c r="G13" s="19">
        <v>1.66</v>
      </c>
      <c r="H13" s="19">
        <v>2.22</v>
      </c>
      <c r="I13" s="19">
        <v>9.82</v>
      </c>
      <c r="J13" s="19">
        <v>14.26</v>
      </c>
      <c r="K13" s="19">
        <v>81</v>
      </c>
      <c r="L13" s="19">
        <v>135</v>
      </c>
      <c r="M13" s="19">
        <v>3.06</v>
      </c>
      <c r="N13" s="19">
        <v>4.6</v>
      </c>
      <c r="O13" s="19" t="s">
        <v>66</v>
      </c>
    </row>
    <row r="14" spans="1:15" ht="34.5" customHeight="1">
      <c r="A14" s="20"/>
      <c r="B14" s="22" t="s">
        <v>170</v>
      </c>
      <c r="C14" s="19">
        <v>60</v>
      </c>
      <c r="D14" s="19">
        <v>80</v>
      </c>
      <c r="E14" s="19">
        <v>7.32</v>
      </c>
      <c r="F14" s="19">
        <v>9.76</v>
      </c>
      <c r="G14" s="19">
        <v>5.07</v>
      </c>
      <c r="H14" s="19">
        <v>6.76</v>
      </c>
      <c r="I14" s="19">
        <v>9.64</v>
      </c>
      <c r="J14" s="19">
        <v>12.85</v>
      </c>
      <c r="K14" s="19">
        <v>84</v>
      </c>
      <c r="L14" s="19">
        <v>112</v>
      </c>
      <c r="M14" s="19">
        <v>0.09</v>
      </c>
      <c r="N14" s="19">
        <v>0.12</v>
      </c>
      <c r="O14" s="19" t="s">
        <v>67</v>
      </c>
    </row>
    <row r="15" spans="1:15" ht="34.5" customHeight="1">
      <c r="A15" s="20"/>
      <c r="B15" s="22" t="s">
        <v>87</v>
      </c>
      <c r="C15" s="19">
        <v>10</v>
      </c>
      <c r="D15" s="19">
        <v>20</v>
      </c>
      <c r="E15" s="19">
        <v>0.16</v>
      </c>
      <c r="F15" s="19">
        <v>0.32</v>
      </c>
      <c r="G15" s="19">
        <v>1.34</v>
      </c>
      <c r="H15" s="19">
        <v>2.68</v>
      </c>
      <c r="I15" s="19">
        <v>0.5</v>
      </c>
      <c r="J15" s="19">
        <v>1</v>
      </c>
      <c r="K15" s="19">
        <v>12</v>
      </c>
      <c r="L15" s="19">
        <v>36</v>
      </c>
      <c r="M15" s="19">
        <v>0.01</v>
      </c>
      <c r="N15" s="19">
        <v>0.02</v>
      </c>
      <c r="O15" s="19" t="s">
        <v>89</v>
      </c>
    </row>
    <row r="16" spans="1:15" ht="30">
      <c r="A16" s="20"/>
      <c r="B16" s="22" t="s">
        <v>90</v>
      </c>
      <c r="C16" s="19" t="s">
        <v>46</v>
      </c>
      <c r="D16" s="19" t="s">
        <v>91</v>
      </c>
      <c r="E16" s="19">
        <v>2.85</v>
      </c>
      <c r="F16" s="19">
        <v>4.28</v>
      </c>
      <c r="G16" s="19">
        <v>2.9</v>
      </c>
      <c r="H16" s="19">
        <v>4.35</v>
      </c>
      <c r="I16" s="19">
        <v>18.46</v>
      </c>
      <c r="J16" s="19">
        <v>27.25</v>
      </c>
      <c r="K16" s="19">
        <v>73</v>
      </c>
      <c r="L16" s="19">
        <v>109</v>
      </c>
      <c r="M16" s="19">
        <v>0</v>
      </c>
      <c r="N16" s="19">
        <v>0</v>
      </c>
      <c r="O16" s="19" t="s">
        <v>68</v>
      </c>
    </row>
    <row r="17" spans="1:17" ht="28.5" customHeight="1">
      <c r="A17" s="20"/>
      <c r="B17" s="42" t="s">
        <v>92</v>
      </c>
      <c r="C17" s="44">
        <v>150</v>
      </c>
      <c r="D17" s="44">
        <v>180</v>
      </c>
      <c r="E17" s="44">
        <v>0.12</v>
      </c>
      <c r="F17" s="44">
        <v>0.14</v>
      </c>
      <c r="G17" s="44">
        <v>0.12</v>
      </c>
      <c r="H17" s="44">
        <v>0.14</v>
      </c>
      <c r="I17" s="44">
        <v>12.91</v>
      </c>
      <c r="J17" s="44">
        <v>21.49</v>
      </c>
      <c r="K17" s="44">
        <v>63</v>
      </c>
      <c r="L17" s="44">
        <v>76</v>
      </c>
      <c r="M17" s="44">
        <v>1.29</v>
      </c>
      <c r="N17" s="44">
        <v>1.55</v>
      </c>
      <c r="O17" s="19" t="s">
        <v>72</v>
      </c>
      <c r="P17" s="27"/>
      <c r="Q17" s="15"/>
    </row>
    <row r="18" spans="1:16" ht="30">
      <c r="A18" s="20"/>
      <c r="B18" s="23" t="s">
        <v>21</v>
      </c>
      <c r="C18" s="19">
        <v>20</v>
      </c>
      <c r="D18" s="19">
        <v>35</v>
      </c>
      <c r="E18" s="19">
        <v>1.58</v>
      </c>
      <c r="F18" s="19">
        <v>2.96</v>
      </c>
      <c r="G18" s="19">
        <v>0.2</v>
      </c>
      <c r="H18" s="19">
        <v>0.35</v>
      </c>
      <c r="I18" s="19">
        <v>9.66</v>
      </c>
      <c r="J18" s="19">
        <v>16.9</v>
      </c>
      <c r="K18" s="19">
        <v>47.3</v>
      </c>
      <c r="L18" s="19">
        <v>83</v>
      </c>
      <c r="M18" s="19">
        <v>0</v>
      </c>
      <c r="N18" s="19">
        <v>0</v>
      </c>
      <c r="O18" s="18" t="s">
        <v>78</v>
      </c>
      <c r="P18" s="10"/>
    </row>
    <row r="19" spans="1:16" ht="30">
      <c r="A19" s="20"/>
      <c r="B19" s="23" t="s">
        <v>22</v>
      </c>
      <c r="C19" s="19">
        <v>30</v>
      </c>
      <c r="D19" s="19">
        <v>40</v>
      </c>
      <c r="E19" s="19">
        <v>1.65</v>
      </c>
      <c r="F19" s="19">
        <v>1.98</v>
      </c>
      <c r="G19" s="19">
        <v>0.3</v>
      </c>
      <c r="H19" s="19">
        <v>0.36</v>
      </c>
      <c r="I19" s="19">
        <v>8.35</v>
      </c>
      <c r="J19" s="19">
        <v>10.02</v>
      </c>
      <c r="K19" s="19">
        <v>43.4</v>
      </c>
      <c r="L19" s="19">
        <v>52.05</v>
      </c>
      <c r="M19" s="19">
        <v>0</v>
      </c>
      <c r="N19" s="19">
        <v>0</v>
      </c>
      <c r="O19" s="18" t="s">
        <v>78</v>
      </c>
      <c r="P19" s="10"/>
    </row>
    <row r="20" spans="1:15" ht="21" customHeight="1">
      <c r="A20" s="21" t="s">
        <v>23</v>
      </c>
      <c r="B20" s="25"/>
      <c r="C20" s="26">
        <v>535</v>
      </c>
      <c r="D20" s="26">
        <v>725</v>
      </c>
      <c r="E20" s="26">
        <f aca="true" t="shared" si="1" ref="E20:N20">SUM(E12:E19)</f>
        <v>15.9</v>
      </c>
      <c r="F20" s="26">
        <f t="shared" si="1"/>
        <v>22.470000000000002</v>
      </c>
      <c r="G20" s="26">
        <f t="shared" si="1"/>
        <v>13.42</v>
      </c>
      <c r="H20" s="26">
        <f t="shared" si="1"/>
        <v>19.6</v>
      </c>
      <c r="I20" s="26">
        <f t="shared" si="1"/>
        <v>72.83999999999999</v>
      </c>
      <c r="J20" s="30">
        <f t="shared" si="1"/>
        <v>109.02</v>
      </c>
      <c r="K20" s="30">
        <f t="shared" si="1"/>
        <v>423.87</v>
      </c>
      <c r="L20" s="30">
        <f t="shared" si="1"/>
        <v>639.4499999999999</v>
      </c>
      <c r="M20" s="26">
        <f t="shared" si="1"/>
        <v>7.3</v>
      </c>
      <c r="N20" s="26">
        <f t="shared" si="1"/>
        <v>10.559999999999999</v>
      </c>
      <c r="O20" s="19"/>
    </row>
    <row r="21" spans="1:15" ht="52.5" customHeight="1">
      <c r="A21" s="21" t="s">
        <v>24</v>
      </c>
      <c r="B21" s="22" t="s">
        <v>165</v>
      </c>
      <c r="C21" s="19" t="s">
        <v>147</v>
      </c>
      <c r="D21" s="19" t="s">
        <v>144</v>
      </c>
      <c r="E21" s="19">
        <v>7.57</v>
      </c>
      <c r="F21" s="19">
        <v>8.65</v>
      </c>
      <c r="G21" s="19">
        <v>5.38</v>
      </c>
      <c r="H21" s="19">
        <v>6.15</v>
      </c>
      <c r="I21" s="19">
        <v>15.17</v>
      </c>
      <c r="J21" s="19">
        <v>28.34</v>
      </c>
      <c r="K21" s="19">
        <v>107</v>
      </c>
      <c r="L21" s="19">
        <v>130</v>
      </c>
      <c r="M21" s="19">
        <v>0.13</v>
      </c>
      <c r="N21" s="19">
        <v>0.15</v>
      </c>
      <c r="O21" s="19" t="s">
        <v>148</v>
      </c>
    </row>
    <row r="22" spans="1:15" ht="21" customHeight="1">
      <c r="A22" s="20"/>
      <c r="B22" s="23" t="s">
        <v>38</v>
      </c>
      <c r="C22" s="19">
        <v>150</v>
      </c>
      <c r="D22" s="19">
        <v>180</v>
      </c>
      <c r="E22" s="19">
        <v>4.35</v>
      </c>
      <c r="F22" s="19">
        <v>5.22</v>
      </c>
      <c r="G22" s="19">
        <v>3.75</v>
      </c>
      <c r="H22" s="19">
        <v>4.5</v>
      </c>
      <c r="I22" s="19">
        <v>6.3</v>
      </c>
      <c r="J22" s="19">
        <v>7.56</v>
      </c>
      <c r="K22" s="19">
        <v>76</v>
      </c>
      <c r="L22" s="19">
        <v>92</v>
      </c>
      <c r="M22" s="19">
        <v>0.45</v>
      </c>
      <c r="N22" s="19">
        <v>0.54</v>
      </c>
      <c r="O22" s="19" t="s">
        <v>64</v>
      </c>
    </row>
    <row r="23" spans="1:15" ht="31.5">
      <c r="A23" s="28" t="s">
        <v>25</v>
      </c>
      <c r="B23" s="25"/>
      <c r="C23" s="26">
        <v>230</v>
      </c>
      <c r="D23" s="26">
        <v>270</v>
      </c>
      <c r="E23" s="26">
        <f aca="true" t="shared" si="2" ref="E23:N23">SUM(E21:E22)</f>
        <v>11.92</v>
      </c>
      <c r="F23" s="26">
        <f t="shared" si="2"/>
        <v>13.870000000000001</v>
      </c>
      <c r="G23" s="26">
        <f t="shared" si="2"/>
        <v>9.129999999999999</v>
      </c>
      <c r="H23" s="26">
        <f t="shared" si="2"/>
        <v>10.65</v>
      </c>
      <c r="I23" s="26">
        <f t="shared" si="2"/>
        <v>21.47</v>
      </c>
      <c r="J23" s="26">
        <f t="shared" si="2"/>
        <v>35.9</v>
      </c>
      <c r="K23" s="26">
        <f t="shared" si="2"/>
        <v>183</v>
      </c>
      <c r="L23" s="26">
        <f t="shared" si="2"/>
        <v>222</v>
      </c>
      <c r="M23" s="26">
        <f t="shared" si="2"/>
        <v>0.5800000000000001</v>
      </c>
      <c r="N23" s="26">
        <f t="shared" si="2"/>
        <v>0.6900000000000001</v>
      </c>
      <c r="O23" s="19"/>
    </row>
    <row r="24" spans="1:15" ht="31.5">
      <c r="A24" s="28" t="s">
        <v>26</v>
      </c>
      <c r="B24" s="25"/>
      <c r="C24" s="26"/>
      <c r="D24" s="26"/>
      <c r="E24" s="26">
        <f aca="true" t="shared" si="3" ref="E24:N24">E9+E11+E20+E23</f>
        <v>37.85</v>
      </c>
      <c r="F24" s="26">
        <f t="shared" si="3"/>
        <v>47.400000000000006</v>
      </c>
      <c r="G24" s="26">
        <f t="shared" si="3"/>
        <v>37.79</v>
      </c>
      <c r="H24" s="26">
        <f t="shared" si="3"/>
        <v>50.190000000000005</v>
      </c>
      <c r="I24" s="31">
        <f t="shared" si="3"/>
        <v>141.45999999999998</v>
      </c>
      <c r="J24" s="26">
        <f t="shared" si="3"/>
        <v>195.04999999999998</v>
      </c>
      <c r="K24" s="26">
        <f t="shared" si="3"/>
        <v>975.87</v>
      </c>
      <c r="L24" s="26">
        <f t="shared" si="3"/>
        <v>1273.85</v>
      </c>
      <c r="M24" s="26">
        <f t="shared" si="3"/>
        <v>12.770000000000001</v>
      </c>
      <c r="N24" s="26">
        <f t="shared" si="3"/>
        <v>16.43</v>
      </c>
      <c r="O24" s="26"/>
    </row>
    <row r="25" spans="2:16" ht="12.75">
      <c r="B25" t="s">
        <v>107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1"/>
    </row>
    <row r="26" spans="2:14" ht="12.75">
      <c r="B26" t="s">
        <v>108</v>
      </c>
      <c r="E26">
        <f aca="true" t="shared" si="4" ref="E26:N26">E24-E25</f>
        <v>1.8500000000000014</v>
      </c>
      <c r="F26">
        <f t="shared" si="4"/>
        <v>1.4000000000000057</v>
      </c>
      <c r="G26">
        <f t="shared" si="4"/>
        <v>-2.210000000000001</v>
      </c>
      <c r="H26">
        <f t="shared" si="4"/>
        <v>-0.8099999999999952</v>
      </c>
      <c r="I26" s="60">
        <f t="shared" si="4"/>
        <v>0.45999999999997954</v>
      </c>
      <c r="J26">
        <f t="shared" si="4"/>
        <v>-0.950000000000017</v>
      </c>
      <c r="K26">
        <f t="shared" si="4"/>
        <v>0.8700000000000045</v>
      </c>
      <c r="L26">
        <f t="shared" si="4"/>
        <v>-76.15000000000009</v>
      </c>
      <c r="M26">
        <f t="shared" si="4"/>
        <v>-15.229999999999999</v>
      </c>
      <c r="N26">
        <f t="shared" si="4"/>
        <v>-15.57</v>
      </c>
    </row>
  </sheetData>
  <sheetProtection/>
  <mergeCells count="7">
    <mergeCell ref="M2:N2"/>
    <mergeCell ref="C2:D2"/>
    <mergeCell ref="E2:J2"/>
    <mergeCell ref="E3:F3"/>
    <mergeCell ref="G3:H3"/>
    <mergeCell ref="I3:J3"/>
    <mergeCell ref="K2:L2"/>
  </mergeCells>
  <printOptions/>
  <pageMargins left="0.5905511811023623" right="0.1968503937007874" top="0.1968503937007874" bottom="0.1968503937007874" header="0.5118110236220472" footer="0.5118110236220472"/>
  <pageSetup fitToHeight="23" horizontalDpi="600" verticalDpi="600" orientation="landscape" paperSize="9" scale="80" r:id="rId1"/>
  <ignoredErrors>
    <ignoredError sqref="E20:N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3">
      <selection activeCell="C7" sqref="C7:O7"/>
    </sheetView>
  </sheetViews>
  <sheetFormatPr defaultColWidth="9.00390625" defaultRowHeight="12.75"/>
  <cols>
    <col min="1" max="1" width="12.375" style="0" customWidth="1"/>
    <col min="2" max="2" width="25.75390625" style="0" customWidth="1"/>
    <col min="3" max="3" width="9.875" style="0" customWidth="1"/>
    <col min="4" max="4" width="9.375" style="0" customWidth="1"/>
    <col min="15" max="15" width="11.00390625" style="0" customWidth="1"/>
  </cols>
  <sheetData>
    <row r="1" spans="1:15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51" customHeight="1">
      <c r="A2" s="17" t="s">
        <v>1</v>
      </c>
      <c r="B2" s="18" t="s">
        <v>2</v>
      </c>
      <c r="C2" s="71" t="s">
        <v>3</v>
      </c>
      <c r="D2" s="72"/>
      <c r="E2" s="71" t="s">
        <v>9</v>
      </c>
      <c r="F2" s="73"/>
      <c r="G2" s="73"/>
      <c r="H2" s="73"/>
      <c r="I2" s="73"/>
      <c r="J2" s="72"/>
      <c r="K2" s="74" t="s">
        <v>10</v>
      </c>
      <c r="L2" s="75"/>
      <c r="M2" s="71" t="s">
        <v>11</v>
      </c>
      <c r="N2" s="72"/>
      <c r="O2" s="18" t="s">
        <v>12</v>
      </c>
    </row>
    <row r="3" spans="1:15" ht="15">
      <c r="A3" s="17"/>
      <c r="B3" s="18"/>
      <c r="C3" s="19"/>
      <c r="D3" s="19"/>
      <c r="E3" s="71" t="s">
        <v>6</v>
      </c>
      <c r="F3" s="72"/>
      <c r="G3" s="71" t="s">
        <v>7</v>
      </c>
      <c r="H3" s="72"/>
      <c r="I3" s="71" t="s">
        <v>8</v>
      </c>
      <c r="J3" s="72"/>
      <c r="K3" s="18"/>
      <c r="L3" s="18"/>
      <c r="M3" s="19"/>
      <c r="N3" s="19"/>
      <c r="O3" s="18"/>
    </row>
    <row r="4" spans="1:15" ht="15">
      <c r="A4" s="20"/>
      <c r="B4" s="19"/>
      <c r="C4" s="19" t="s">
        <v>4</v>
      </c>
      <c r="D4" s="19" t="s">
        <v>5</v>
      </c>
      <c r="E4" s="19" t="s">
        <v>4</v>
      </c>
      <c r="F4" s="19" t="s">
        <v>5</v>
      </c>
      <c r="G4" s="19" t="s">
        <v>4</v>
      </c>
      <c r="H4" s="19" t="s">
        <v>5</v>
      </c>
      <c r="I4" s="19" t="s">
        <v>4</v>
      </c>
      <c r="J4" s="19" t="s">
        <v>5</v>
      </c>
      <c r="K4" s="19" t="s">
        <v>4</v>
      </c>
      <c r="L4" s="19" t="s">
        <v>5</v>
      </c>
      <c r="M4" s="19" t="s">
        <v>4</v>
      </c>
      <c r="N4" s="19" t="s">
        <v>5</v>
      </c>
      <c r="O4" s="19"/>
    </row>
    <row r="5" spans="1:15" ht="15.75">
      <c r="A5" s="21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7" ht="46.5" customHeight="1">
      <c r="A6" s="21" t="s">
        <v>14</v>
      </c>
      <c r="B6" s="22" t="s">
        <v>149</v>
      </c>
      <c r="C6" s="19">
        <v>160</v>
      </c>
      <c r="D6" s="19">
        <v>210</v>
      </c>
      <c r="E6" s="24">
        <v>3.31</v>
      </c>
      <c r="F6" s="19">
        <v>4.59</v>
      </c>
      <c r="G6" s="19">
        <v>3.95</v>
      </c>
      <c r="H6" s="19">
        <v>4.9</v>
      </c>
      <c r="I6" s="24">
        <v>15.2</v>
      </c>
      <c r="J6" s="19">
        <v>19.95</v>
      </c>
      <c r="K6" s="33">
        <v>130</v>
      </c>
      <c r="L6" s="19">
        <v>191</v>
      </c>
      <c r="M6" s="19">
        <v>1.04</v>
      </c>
      <c r="N6" s="19">
        <v>1.46</v>
      </c>
      <c r="O6" s="18" t="s">
        <v>88</v>
      </c>
      <c r="P6" s="5"/>
      <c r="Q6" s="12"/>
    </row>
    <row r="7" spans="1:16" ht="33.75" customHeight="1">
      <c r="A7" s="20"/>
      <c r="B7" s="22" t="s">
        <v>214</v>
      </c>
      <c r="C7" s="51" t="s">
        <v>215</v>
      </c>
      <c r="D7" s="51" t="s">
        <v>216</v>
      </c>
      <c r="E7" s="19">
        <v>4.73</v>
      </c>
      <c r="F7" s="19">
        <v>6.31</v>
      </c>
      <c r="G7" s="24">
        <v>6.88</v>
      </c>
      <c r="H7" s="24">
        <v>9.17</v>
      </c>
      <c r="I7" s="19">
        <v>14.56</v>
      </c>
      <c r="J7" s="19">
        <v>19.41</v>
      </c>
      <c r="K7" s="19">
        <v>129</v>
      </c>
      <c r="L7" s="19">
        <v>172</v>
      </c>
      <c r="M7" s="19">
        <v>0.07</v>
      </c>
      <c r="N7" s="19">
        <v>0.09</v>
      </c>
      <c r="O7" s="19" t="s">
        <v>77</v>
      </c>
      <c r="P7" s="10"/>
    </row>
    <row r="8" spans="1:16" ht="23.25" customHeight="1">
      <c r="A8" s="20"/>
      <c r="B8" s="22" t="s">
        <v>186</v>
      </c>
      <c r="C8" s="19" t="s">
        <v>50</v>
      </c>
      <c r="D8" s="19" t="s">
        <v>51</v>
      </c>
      <c r="E8" s="19">
        <v>0.04</v>
      </c>
      <c r="F8" s="19">
        <v>0.06</v>
      </c>
      <c r="G8" s="19">
        <v>0.01</v>
      </c>
      <c r="H8" s="19">
        <v>0.02</v>
      </c>
      <c r="I8" s="19">
        <v>6.99</v>
      </c>
      <c r="J8" s="19">
        <v>9.99</v>
      </c>
      <c r="K8" s="19">
        <v>28</v>
      </c>
      <c r="L8" s="19">
        <v>40</v>
      </c>
      <c r="M8" s="19">
        <v>0.02</v>
      </c>
      <c r="N8" s="19">
        <v>0.03</v>
      </c>
      <c r="O8" s="19" t="s">
        <v>54</v>
      </c>
      <c r="P8" s="10"/>
    </row>
    <row r="9" spans="1:15" ht="21" customHeight="1">
      <c r="A9" s="21" t="s">
        <v>15</v>
      </c>
      <c r="B9" s="25"/>
      <c r="C9" s="26"/>
      <c r="D9" s="26"/>
      <c r="E9" s="26">
        <f aca="true" t="shared" si="0" ref="E9:N9">SUM(E6:E8)</f>
        <v>8.08</v>
      </c>
      <c r="F9" s="26">
        <f t="shared" si="0"/>
        <v>10.959999999999999</v>
      </c>
      <c r="G9" s="26">
        <f t="shared" si="0"/>
        <v>10.84</v>
      </c>
      <c r="H9" s="26">
        <f t="shared" si="0"/>
        <v>14.09</v>
      </c>
      <c r="I9" s="31">
        <f t="shared" si="0"/>
        <v>36.75</v>
      </c>
      <c r="J9" s="26">
        <f t="shared" si="0"/>
        <v>49.35</v>
      </c>
      <c r="K9" s="26">
        <f t="shared" si="0"/>
        <v>287</v>
      </c>
      <c r="L9" s="26">
        <f t="shared" si="0"/>
        <v>403</v>
      </c>
      <c r="M9" s="26">
        <f t="shared" si="0"/>
        <v>1.1300000000000001</v>
      </c>
      <c r="N9" s="26">
        <f t="shared" si="0"/>
        <v>1.58</v>
      </c>
      <c r="O9" s="26"/>
    </row>
    <row r="10" spans="1:15" ht="21" customHeight="1">
      <c r="A10" s="21" t="s">
        <v>16</v>
      </c>
      <c r="B10" s="23" t="s">
        <v>150</v>
      </c>
      <c r="C10" s="17">
        <v>50</v>
      </c>
      <c r="D10" s="17">
        <v>55</v>
      </c>
      <c r="E10" s="17">
        <v>0.75</v>
      </c>
      <c r="F10" s="17">
        <v>0.83</v>
      </c>
      <c r="G10" s="17">
        <v>0.25</v>
      </c>
      <c r="H10" s="17">
        <v>0.28</v>
      </c>
      <c r="I10" s="17">
        <v>10.5</v>
      </c>
      <c r="J10" s="17">
        <v>11.55</v>
      </c>
      <c r="K10" s="17">
        <v>48</v>
      </c>
      <c r="L10" s="17">
        <v>53</v>
      </c>
      <c r="M10" s="17">
        <v>5</v>
      </c>
      <c r="N10" s="17">
        <v>5.5</v>
      </c>
      <c r="O10" s="17" t="s">
        <v>55</v>
      </c>
    </row>
    <row r="11" spans="1:15" ht="34.5" customHeight="1">
      <c r="A11" s="21"/>
      <c r="B11" s="22" t="s">
        <v>151</v>
      </c>
      <c r="C11" s="17"/>
      <c r="D11" s="17">
        <v>200</v>
      </c>
      <c r="E11" s="17"/>
      <c r="F11" s="17">
        <v>0.61</v>
      </c>
      <c r="G11" s="17"/>
      <c r="H11" s="17">
        <v>0.25</v>
      </c>
      <c r="I11" s="17"/>
      <c r="J11" s="17">
        <v>18.67</v>
      </c>
      <c r="K11" s="17"/>
      <c r="L11" s="17">
        <v>79</v>
      </c>
      <c r="M11" s="17"/>
      <c r="N11" s="17">
        <v>90</v>
      </c>
      <c r="O11" s="17"/>
    </row>
    <row r="12" spans="1:15" ht="31.5">
      <c r="A12" s="28" t="s">
        <v>17</v>
      </c>
      <c r="B12" s="25"/>
      <c r="C12" s="26">
        <v>392</v>
      </c>
      <c r="D12" s="26">
        <v>501</v>
      </c>
      <c r="E12" s="26">
        <f>SUM(E10:E10)</f>
        <v>0.75</v>
      </c>
      <c r="F12" s="26">
        <f aca="true" t="shared" si="1" ref="F12:N12">SUM(F10:F11)</f>
        <v>1.44</v>
      </c>
      <c r="G12" s="26">
        <f t="shared" si="1"/>
        <v>0.25</v>
      </c>
      <c r="H12" s="26">
        <f t="shared" si="1"/>
        <v>0.53</v>
      </c>
      <c r="I12" s="26">
        <f t="shared" si="1"/>
        <v>10.5</v>
      </c>
      <c r="J12" s="26">
        <f t="shared" si="1"/>
        <v>30.220000000000002</v>
      </c>
      <c r="K12" s="26">
        <f t="shared" si="1"/>
        <v>48</v>
      </c>
      <c r="L12" s="26">
        <f t="shared" si="1"/>
        <v>132</v>
      </c>
      <c r="M12" s="26">
        <f t="shared" si="1"/>
        <v>5</v>
      </c>
      <c r="N12" s="26">
        <f t="shared" si="1"/>
        <v>95.5</v>
      </c>
      <c r="O12" s="19"/>
    </row>
    <row r="13" spans="1:15" ht="26.25" customHeight="1">
      <c r="A13" s="21" t="s">
        <v>18</v>
      </c>
      <c r="B13" s="23" t="s">
        <v>37</v>
      </c>
      <c r="C13" s="19">
        <v>30</v>
      </c>
      <c r="D13" s="19">
        <v>60</v>
      </c>
      <c r="E13" s="19">
        <v>0.27</v>
      </c>
      <c r="F13" s="19">
        <v>0.54</v>
      </c>
      <c r="G13" s="19">
        <v>1.41</v>
      </c>
      <c r="H13" s="19">
        <v>2.82</v>
      </c>
      <c r="I13" s="19">
        <v>1.77</v>
      </c>
      <c r="J13" s="19">
        <v>3.55</v>
      </c>
      <c r="K13" s="19">
        <v>25.7</v>
      </c>
      <c r="L13" s="19">
        <v>38.5</v>
      </c>
      <c r="M13" s="19">
        <v>1.65</v>
      </c>
      <c r="N13" s="19">
        <v>3.3</v>
      </c>
      <c r="O13" s="19" t="s">
        <v>69</v>
      </c>
    </row>
    <row r="14" spans="1:15" ht="45">
      <c r="A14" s="21"/>
      <c r="B14" s="22" t="s">
        <v>129</v>
      </c>
      <c r="C14" s="19">
        <v>150</v>
      </c>
      <c r="D14" s="19">
        <v>200</v>
      </c>
      <c r="E14" s="19">
        <v>1.5</v>
      </c>
      <c r="F14" s="19">
        <v>2</v>
      </c>
      <c r="G14" s="19">
        <v>1.8</v>
      </c>
      <c r="H14" s="19">
        <v>2.4</v>
      </c>
      <c r="I14" s="19">
        <v>10.9</v>
      </c>
      <c r="J14" s="19">
        <v>14.6</v>
      </c>
      <c r="K14" s="19">
        <v>47</v>
      </c>
      <c r="L14" s="19">
        <v>69</v>
      </c>
      <c r="M14" s="19">
        <v>4.95</v>
      </c>
      <c r="N14" s="19">
        <v>6.6</v>
      </c>
      <c r="O14" s="19" t="s">
        <v>130</v>
      </c>
    </row>
    <row r="15" spans="1:15" ht="23.25" customHeight="1">
      <c r="A15" s="21"/>
      <c r="B15" s="22" t="s">
        <v>187</v>
      </c>
      <c r="C15" s="19">
        <v>60</v>
      </c>
      <c r="D15" s="19">
        <v>80</v>
      </c>
      <c r="E15" s="19">
        <v>14.45</v>
      </c>
      <c r="F15" s="19">
        <v>18.81</v>
      </c>
      <c r="G15" s="19">
        <v>15.71</v>
      </c>
      <c r="H15" s="19">
        <v>16.19</v>
      </c>
      <c r="I15" s="19">
        <v>0.69</v>
      </c>
      <c r="J15" s="19">
        <v>0.88</v>
      </c>
      <c r="K15" s="19">
        <v>112</v>
      </c>
      <c r="L15" s="19">
        <v>124</v>
      </c>
      <c r="M15" s="19">
        <v>0.12</v>
      </c>
      <c r="N15" s="19">
        <v>0.16</v>
      </c>
      <c r="O15" s="19" t="s">
        <v>188</v>
      </c>
    </row>
    <row r="16" spans="1:15" ht="33" customHeight="1">
      <c r="A16" s="20"/>
      <c r="B16" s="22" t="s">
        <v>190</v>
      </c>
      <c r="C16" s="19">
        <v>80</v>
      </c>
      <c r="D16" s="19">
        <v>130</v>
      </c>
      <c r="E16" s="19">
        <v>1.94</v>
      </c>
      <c r="F16" s="19">
        <v>3.16</v>
      </c>
      <c r="G16" s="19">
        <v>2.3</v>
      </c>
      <c r="H16" s="19">
        <v>3.7</v>
      </c>
      <c r="I16" s="19">
        <v>18.56</v>
      </c>
      <c r="J16" s="19">
        <v>20.41</v>
      </c>
      <c r="K16" s="19">
        <v>113</v>
      </c>
      <c r="L16" s="19">
        <v>140</v>
      </c>
      <c r="M16" s="19">
        <v>0</v>
      </c>
      <c r="N16" s="19">
        <v>0</v>
      </c>
      <c r="O16" s="19" t="s">
        <v>189</v>
      </c>
    </row>
    <row r="17" spans="1:16" ht="30">
      <c r="A17" s="20"/>
      <c r="B17" s="22" t="s">
        <v>118</v>
      </c>
      <c r="C17" s="19">
        <v>150</v>
      </c>
      <c r="D17" s="19">
        <v>180</v>
      </c>
      <c r="E17" s="19">
        <v>0.17</v>
      </c>
      <c r="F17" s="19">
        <v>0.2</v>
      </c>
      <c r="G17" s="33">
        <v>0.01</v>
      </c>
      <c r="H17" s="33">
        <v>0.01</v>
      </c>
      <c r="I17" s="19">
        <v>20.45</v>
      </c>
      <c r="J17" s="19">
        <v>24.54</v>
      </c>
      <c r="K17" s="19">
        <v>87</v>
      </c>
      <c r="L17" s="19">
        <v>114</v>
      </c>
      <c r="M17" s="19">
        <v>0.11</v>
      </c>
      <c r="N17" s="19">
        <v>0.13</v>
      </c>
      <c r="O17" s="19" t="s">
        <v>117</v>
      </c>
      <c r="P17" s="10"/>
    </row>
    <row r="18" spans="1:16" ht="30">
      <c r="A18" s="20"/>
      <c r="B18" s="23" t="s">
        <v>21</v>
      </c>
      <c r="C18" s="19">
        <v>20</v>
      </c>
      <c r="D18" s="19">
        <v>35</v>
      </c>
      <c r="E18" s="19">
        <v>1.58</v>
      </c>
      <c r="F18" s="19">
        <v>2.96</v>
      </c>
      <c r="G18" s="19">
        <v>0.2</v>
      </c>
      <c r="H18" s="19">
        <v>0.35</v>
      </c>
      <c r="I18" s="19">
        <v>9.66</v>
      </c>
      <c r="J18" s="19">
        <v>16.9</v>
      </c>
      <c r="K18" s="19">
        <v>47.3</v>
      </c>
      <c r="L18" s="19">
        <v>83</v>
      </c>
      <c r="M18" s="19">
        <v>0</v>
      </c>
      <c r="N18" s="19">
        <v>0</v>
      </c>
      <c r="O18" s="18" t="s">
        <v>78</v>
      </c>
      <c r="P18" s="10"/>
    </row>
    <row r="19" spans="1:16" ht="30">
      <c r="A19" s="20"/>
      <c r="B19" s="23" t="s">
        <v>22</v>
      </c>
      <c r="C19" s="19">
        <v>30</v>
      </c>
      <c r="D19" s="19">
        <v>40</v>
      </c>
      <c r="E19" s="19">
        <v>1.65</v>
      </c>
      <c r="F19" s="19">
        <v>1.98</v>
      </c>
      <c r="G19" s="19">
        <v>0.3</v>
      </c>
      <c r="H19" s="19">
        <v>0.36</v>
      </c>
      <c r="I19" s="19">
        <v>8.35</v>
      </c>
      <c r="J19" s="19">
        <v>10.02</v>
      </c>
      <c r="K19" s="19">
        <v>43.4</v>
      </c>
      <c r="L19" s="19">
        <v>52.05</v>
      </c>
      <c r="M19" s="19">
        <v>0</v>
      </c>
      <c r="N19" s="19">
        <v>0</v>
      </c>
      <c r="O19" s="18" t="s">
        <v>78</v>
      </c>
      <c r="P19" s="10"/>
    </row>
    <row r="20" spans="1:15" ht="15.75">
      <c r="A20" s="21" t="s">
        <v>23</v>
      </c>
      <c r="B20" s="25"/>
      <c r="C20" s="26">
        <f aca="true" t="shared" si="2" ref="C20:N20">SUM(C13:C19)</f>
        <v>520</v>
      </c>
      <c r="D20" s="26">
        <f t="shared" si="2"/>
        <v>725</v>
      </c>
      <c r="E20" s="26">
        <f t="shared" si="2"/>
        <v>21.560000000000002</v>
      </c>
      <c r="F20" s="26">
        <f t="shared" si="2"/>
        <v>29.65</v>
      </c>
      <c r="G20" s="26">
        <f t="shared" si="2"/>
        <v>21.730000000000004</v>
      </c>
      <c r="H20" s="26">
        <f t="shared" si="2"/>
        <v>25.830000000000002</v>
      </c>
      <c r="I20" s="26">
        <f t="shared" si="2"/>
        <v>70.38</v>
      </c>
      <c r="J20" s="30">
        <f t="shared" si="2"/>
        <v>90.89999999999999</v>
      </c>
      <c r="K20" s="30">
        <f t="shared" si="2"/>
        <v>475.4</v>
      </c>
      <c r="L20" s="30">
        <f t="shared" si="2"/>
        <v>620.55</v>
      </c>
      <c r="M20" s="26">
        <f t="shared" si="2"/>
        <v>6.83</v>
      </c>
      <c r="N20" s="26">
        <f t="shared" si="2"/>
        <v>10.19</v>
      </c>
      <c r="O20" s="19"/>
    </row>
    <row r="21" spans="1:15" s="15" customFormat="1" ht="23.25" customHeight="1">
      <c r="A21" s="9" t="s">
        <v>24</v>
      </c>
      <c r="B21" s="23" t="s">
        <v>209</v>
      </c>
      <c r="C21" s="19">
        <v>85</v>
      </c>
      <c r="D21" s="19">
        <v>125</v>
      </c>
      <c r="E21" s="19">
        <v>2.98</v>
      </c>
      <c r="F21" s="19">
        <v>4.38</v>
      </c>
      <c r="G21" s="19">
        <v>2.31</v>
      </c>
      <c r="H21" s="19">
        <v>7.39</v>
      </c>
      <c r="I21" s="19">
        <v>13.98</v>
      </c>
      <c r="J21" s="33">
        <v>20.55</v>
      </c>
      <c r="K21" s="33">
        <v>67.8</v>
      </c>
      <c r="L21" s="33">
        <v>99.7</v>
      </c>
      <c r="M21" s="19">
        <v>6.9</v>
      </c>
      <c r="N21" s="19">
        <v>9.3</v>
      </c>
      <c r="O21" s="8" t="s">
        <v>210</v>
      </c>
    </row>
    <row r="22" spans="1:15" s="15" customFormat="1" ht="15">
      <c r="A22" s="9"/>
      <c r="B22" s="22" t="s">
        <v>159</v>
      </c>
      <c r="C22" s="19">
        <v>40</v>
      </c>
      <c r="D22" s="19">
        <v>40</v>
      </c>
      <c r="E22" s="24">
        <v>2.58</v>
      </c>
      <c r="F22" s="19">
        <v>2.58</v>
      </c>
      <c r="G22" s="19">
        <v>3.28</v>
      </c>
      <c r="H22" s="19">
        <v>3.28</v>
      </c>
      <c r="I22" s="24">
        <v>17.32</v>
      </c>
      <c r="J22" s="19">
        <v>17.32</v>
      </c>
      <c r="K22" s="19">
        <v>60</v>
      </c>
      <c r="L22" s="19">
        <v>60</v>
      </c>
      <c r="M22" s="19">
        <v>0</v>
      </c>
      <c r="N22" s="19">
        <v>0</v>
      </c>
      <c r="O22" s="19" t="s">
        <v>161</v>
      </c>
    </row>
    <row r="23" spans="1:16" ht="15">
      <c r="A23" s="20"/>
      <c r="B23" s="22" t="s">
        <v>115</v>
      </c>
      <c r="C23" s="19" t="s">
        <v>91</v>
      </c>
      <c r="D23" s="19" t="s">
        <v>51</v>
      </c>
      <c r="E23" s="19">
        <v>4.35</v>
      </c>
      <c r="F23" s="19">
        <v>5.22</v>
      </c>
      <c r="G23" s="19">
        <v>3.75</v>
      </c>
      <c r="H23" s="19">
        <v>4.5</v>
      </c>
      <c r="I23" s="19">
        <v>6</v>
      </c>
      <c r="J23" s="19">
        <v>7.2</v>
      </c>
      <c r="K23" s="19">
        <v>75</v>
      </c>
      <c r="L23" s="19">
        <v>90</v>
      </c>
      <c r="M23" s="19">
        <v>1.05</v>
      </c>
      <c r="N23" s="19">
        <v>1.26</v>
      </c>
      <c r="O23" s="19" t="s">
        <v>64</v>
      </c>
      <c r="P23" s="10"/>
    </row>
    <row r="24" spans="1:15" ht="15.75">
      <c r="A24" s="21" t="s">
        <v>25</v>
      </c>
      <c r="B24" s="25"/>
      <c r="C24" s="26">
        <v>280</v>
      </c>
      <c r="D24" s="26">
        <v>355</v>
      </c>
      <c r="E24" s="26">
        <f aca="true" t="shared" si="3" ref="E24:N24">SUM(E21:E23)</f>
        <v>9.91</v>
      </c>
      <c r="F24" s="26">
        <f t="shared" si="3"/>
        <v>12.18</v>
      </c>
      <c r="G24" s="26">
        <f>SUM(G21:G23)</f>
        <v>9.34</v>
      </c>
      <c r="H24" s="26">
        <f>SUM(H21:H23)</f>
        <v>15.17</v>
      </c>
      <c r="I24" s="26">
        <f t="shared" si="3"/>
        <v>37.3</v>
      </c>
      <c r="J24" s="26">
        <f t="shared" si="3"/>
        <v>45.07000000000001</v>
      </c>
      <c r="K24" s="26">
        <f>SUM(K21:K23)</f>
        <v>202.8</v>
      </c>
      <c r="L24" s="26">
        <f>SUM(L21:L23)</f>
        <v>249.7</v>
      </c>
      <c r="M24" s="26">
        <f t="shared" si="3"/>
        <v>7.95</v>
      </c>
      <c r="N24" s="26">
        <f t="shared" si="3"/>
        <v>10.56</v>
      </c>
      <c r="O24" s="19"/>
    </row>
    <row r="25" spans="1:15" ht="15.75">
      <c r="A25" s="21" t="s">
        <v>26</v>
      </c>
      <c r="B25" s="25"/>
      <c r="C25" s="26"/>
      <c r="D25" s="26"/>
      <c r="E25" s="26">
        <f aca="true" t="shared" si="4" ref="E25:N25">E24+E20+E12+E9</f>
        <v>40.3</v>
      </c>
      <c r="F25" s="26">
        <f t="shared" si="4"/>
        <v>54.23</v>
      </c>
      <c r="G25" s="26">
        <f t="shared" si="4"/>
        <v>42.160000000000004</v>
      </c>
      <c r="H25" s="26">
        <f t="shared" si="4"/>
        <v>55.620000000000005</v>
      </c>
      <c r="I25" s="31">
        <f t="shared" si="4"/>
        <v>154.93</v>
      </c>
      <c r="J25" s="26">
        <f t="shared" si="4"/>
        <v>215.54</v>
      </c>
      <c r="K25" s="26">
        <f t="shared" si="4"/>
        <v>1013.2</v>
      </c>
      <c r="L25" s="26">
        <f t="shared" si="4"/>
        <v>1405.25</v>
      </c>
      <c r="M25" s="26">
        <f t="shared" si="4"/>
        <v>20.91</v>
      </c>
      <c r="N25" s="26">
        <f t="shared" si="4"/>
        <v>117.83</v>
      </c>
      <c r="O25" s="26"/>
    </row>
    <row r="26" spans="1:15" ht="15">
      <c r="A26" s="20"/>
      <c r="B26" s="2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6" ht="12.75">
      <c r="B27" t="s">
        <v>107</v>
      </c>
      <c r="E27">
        <v>36</v>
      </c>
      <c r="F27">
        <v>46</v>
      </c>
      <c r="G27">
        <v>40</v>
      </c>
      <c r="H27">
        <v>51</v>
      </c>
      <c r="I27">
        <v>141</v>
      </c>
      <c r="J27">
        <v>196</v>
      </c>
      <c r="K27">
        <v>975</v>
      </c>
      <c r="L27">
        <v>1350</v>
      </c>
      <c r="M27">
        <v>28</v>
      </c>
      <c r="N27">
        <v>32</v>
      </c>
      <c r="P27" s="11"/>
    </row>
    <row r="28" spans="1:15" ht="15">
      <c r="A28" s="27"/>
      <c r="B28" s="55" t="s">
        <v>108</v>
      </c>
      <c r="C28" s="27"/>
      <c r="D28" s="27"/>
      <c r="E28" s="55">
        <f aca="true" t="shared" si="5" ref="E28:N28">E25-E27</f>
        <v>4.299999999999997</v>
      </c>
      <c r="F28" s="55">
        <f t="shared" si="5"/>
        <v>8.229999999999997</v>
      </c>
      <c r="G28" s="55">
        <f t="shared" si="5"/>
        <v>2.1600000000000037</v>
      </c>
      <c r="H28" s="55">
        <f t="shared" si="5"/>
        <v>4.6200000000000045</v>
      </c>
      <c r="I28" s="61">
        <f t="shared" si="5"/>
        <v>13.930000000000007</v>
      </c>
      <c r="J28" s="55">
        <f t="shared" si="5"/>
        <v>19.539999999999992</v>
      </c>
      <c r="K28" s="55">
        <f t="shared" si="5"/>
        <v>38.200000000000045</v>
      </c>
      <c r="L28" s="55">
        <f t="shared" si="5"/>
        <v>55.25</v>
      </c>
      <c r="M28" s="55">
        <f t="shared" si="5"/>
        <v>-7.09</v>
      </c>
      <c r="N28" s="55">
        <f t="shared" si="5"/>
        <v>85.83</v>
      </c>
      <c r="O28" s="27"/>
    </row>
  </sheetData>
  <sheetProtection/>
  <mergeCells count="7">
    <mergeCell ref="M2:N2"/>
    <mergeCell ref="K2:L2"/>
    <mergeCell ref="E2:J2"/>
    <mergeCell ref="C2:D2"/>
    <mergeCell ref="E3:F3"/>
    <mergeCell ref="G3:H3"/>
    <mergeCell ref="I3:J3"/>
  </mergeCells>
  <printOptions/>
  <pageMargins left="0.5905511811023623" right="0.1968503937007874" top="0.5905511811023623" bottom="0.1968503937007874" header="0.5118110236220472" footer="0.5118110236220472"/>
  <pageSetup fitToHeight="23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0">
      <selection activeCell="C13" sqref="C13"/>
    </sheetView>
  </sheetViews>
  <sheetFormatPr defaultColWidth="9.00390625" defaultRowHeight="12.75"/>
  <cols>
    <col min="1" max="1" width="12.375" style="0" customWidth="1"/>
    <col min="2" max="2" width="29.625" style="0" customWidth="1"/>
    <col min="3" max="3" width="11.75390625" style="0" customWidth="1"/>
    <col min="4" max="4" width="8.875" style="0" customWidth="1"/>
    <col min="15" max="15" width="12.875" style="0" customWidth="1"/>
  </cols>
  <sheetData>
    <row r="1" spans="1:15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0">
      <c r="A2" s="17" t="s">
        <v>1</v>
      </c>
      <c r="B2" s="18" t="s">
        <v>2</v>
      </c>
      <c r="C2" s="71" t="s">
        <v>3</v>
      </c>
      <c r="D2" s="72"/>
      <c r="E2" s="71" t="s">
        <v>9</v>
      </c>
      <c r="F2" s="73"/>
      <c r="G2" s="73"/>
      <c r="H2" s="73"/>
      <c r="I2" s="73"/>
      <c r="J2" s="72"/>
      <c r="K2" s="74" t="s">
        <v>10</v>
      </c>
      <c r="L2" s="75"/>
      <c r="M2" s="71" t="s">
        <v>11</v>
      </c>
      <c r="N2" s="72"/>
      <c r="O2" s="18" t="s">
        <v>12</v>
      </c>
    </row>
    <row r="3" spans="1:15" s="27" customFormat="1" ht="15">
      <c r="A3" s="17"/>
      <c r="B3" s="18"/>
      <c r="C3" s="19"/>
      <c r="D3" s="19"/>
      <c r="E3" s="71" t="s">
        <v>6</v>
      </c>
      <c r="F3" s="72"/>
      <c r="G3" s="71" t="s">
        <v>7</v>
      </c>
      <c r="H3" s="72"/>
      <c r="I3" s="71" t="s">
        <v>8</v>
      </c>
      <c r="J3" s="72"/>
      <c r="K3" s="18"/>
      <c r="L3" s="18"/>
      <c r="M3" s="19"/>
      <c r="N3" s="19"/>
      <c r="O3" s="18"/>
    </row>
    <row r="4" spans="1:15" s="27" customFormat="1" ht="23.25" customHeight="1">
      <c r="A4" s="20"/>
      <c r="B4" s="19"/>
      <c r="C4" s="19" t="s">
        <v>4</v>
      </c>
      <c r="D4" s="19" t="s">
        <v>5</v>
      </c>
      <c r="E4" s="19" t="s">
        <v>4</v>
      </c>
      <c r="F4" s="19" t="s">
        <v>5</v>
      </c>
      <c r="G4" s="19" t="s">
        <v>4</v>
      </c>
      <c r="H4" s="19" t="s">
        <v>5</v>
      </c>
      <c r="I4" s="19" t="s">
        <v>4</v>
      </c>
      <c r="J4" s="19" t="s">
        <v>5</v>
      </c>
      <c r="K4" s="19" t="s">
        <v>4</v>
      </c>
      <c r="L4" s="19" t="s">
        <v>5</v>
      </c>
      <c r="M4" s="19" t="s">
        <v>4</v>
      </c>
      <c r="N4" s="19" t="s">
        <v>5</v>
      </c>
      <c r="O4" s="19"/>
    </row>
    <row r="5" spans="1:15" s="27" customFormat="1" ht="15.75">
      <c r="A5" s="21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27" customFormat="1" ht="30">
      <c r="A6" s="21" t="s">
        <v>14</v>
      </c>
      <c r="B6" s="22" t="s">
        <v>36</v>
      </c>
      <c r="C6" s="19">
        <v>150</v>
      </c>
      <c r="D6" s="19">
        <v>200</v>
      </c>
      <c r="E6" s="24">
        <v>3.2</v>
      </c>
      <c r="F6" s="19">
        <v>5.6</v>
      </c>
      <c r="G6" s="19">
        <v>1.74</v>
      </c>
      <c r="H6" s="19">
        <v>6.32</v>
      </c>
      <c r="I6" s="24">
        <v>14.82</v>
      </c>
      <c r="J6" s="19">
        <v>19.76</v>
      </c>
      <c r="K6" s="56">
        <v>96</v>
      </c>
      <c r="L6" s="19">
        <v>166</v>
      </c>
      <c r="M6" s="19">
        <v>0.81</v>
      </c>
      <c r="N6" s="19">
        <v>1.08</v>
      </c>
      <c r="O6" s="19" t="s">
        <v>70</v>
      </c>
    </row>
    <row r="7" spans="1:15" ht="30">
      <c r="A7" s="20"/>
      <c r="B7" s="22" t="s">
        <v>82</v>
      </c>
      <c r="C7" s="51" t="s">
        <v>127</v>
      </c>
      <c r="D7" s="51" t="s">
        <v>127</v>
      </c>
      <c r="E7" s="19">
        <v>2.45</v>
      </c>
      <c r="F7" s="19">
        <v>2.45</v>
      </c>
      <c r="G7" s="19">
        <v>7.55</v>
      </c>
      <c r="H7" s="19">
        <v>7.55</v>
      </c>
      <c r="I7" s="19">
        <v>14.62</v>
      </c>
      <c r="J7" s="19">
        <v>14.62</v>
      </c>
      <c r="K7" s="19">
        <v>99</v>
      </c>
      <c r="L7" s="19">
        <v>99</v>
      </c>
      <c r="M7" s="19">
        <v>0</v>
      </c>
      <c r="N7" s="19">
        <v>0</v>
      </c>
      <c r="O7" s="19" t="s">
        <v>84</v>
      </c>
    </row>
    <row r="8" spans="1:16" ht="35.25" customHeight="1">
      <c r="A8" s="20"/>
      <c r="B8" s="22" t="s">
        <v>191</v>
      </c>
      <c r="C8" s="19">
        <v>150</v>
      </c>
      <c r="D8" s="19">
        <v>180</v>
      </c>
      <c r="E8" s="19">
        <v>2.34</v>
      </c>
      <c r="F8" s="19">
        <v>2.8</v>
      </c>
      <c r="G8" s="19">
        <v>2</v>
      </c>
      <c r="H8" s="19">
        <v>2.41</v>
      </c>
      <c r="I8" s="19">
        <v>6.2</v>
      </c>
      <c r="J8" s="19">
        <v>7.44</v>
      </c>
      <c r="K8" s="19">
        <v>70</v>
      </c>
      <c r="L8" s="19">
        <v>84</v>
      </c>
      <c r="M8" s="19">
        <v>0.97</v>
      </c>
      <c r="N8" s="19">
        <v>1.17</v>
      </c>
      <c r="O8" s="19" t="s">
        <v>124</v>
      </c>
      <c r="P8" s="10"/>
    </row>
    <row r="9" spans="1:15" s="27" customFormat="1" ht="21" customHeight="1">
      <c r="A9" s="21" t="s">
        <v>15</v>
      </c>
      <c r="B9" s="25"/>
      <c r="C9" s="26"/>
      <c r="D9" s="26"/>
      <c r="E9" s="31">
        <f aca="true" t="shared" si="0" ref="E9:N9">SUM(E6:E8)</f>
        <v>7.99</v>
      </c>
      <c r="F9" s="26">
        <f t="shared" si="0"/>
        <v>10.850000000000001</v>
      </c>
      <c r="G9" s="26">
        <f t="shared" si="0"/>
        <v>11.29</v>
      </c>
      <c r="H9" s="26">
        <f t="shared" si="0"/>
        <v>16.28</v>
      </c>
      <c r="I9" s="31">
        <f t="shared" si="0"/>
        <v>35.64</v>
      </c>
      <c r="J9" s="26">
        <f t="shared" si="0"/>
        <v>41.82</v>
      </c>
      <c r="K9" s="26">
        <f t="shared" si="0"/>
        <v>265</v>
      </c>
      <c r="L9" s="26">
        <f t="shared" si="0"/>
        <v>349</v>
      </c>
      <c r="M9" s="26">
        <f t="shared" si="0"/>
        <v>1.78</v>
      </c>
      <c r="N9" s="26">
        <f t="shared" si="0"/>
        <v>2.25</v>
      </c>
      <c r="O9" s="26"/>
    </row>
    <row r="10" spans="1:15" ht="22.5" customHeight="1">
      <c r="A10" s="21" t="s">
        <v>16</v>
      </c>
      <c r="B10" s="23" t="s">
        <v>105</v>
      </c>
      <c r="C10" s="19" t="s">
        <v>152</v>
      </c>
      <c r="D10" s="19" t="s">
        <v>178</v>
      </c>
      <c r="E10" s="19">
        <v>0.67</v>
      </c>
      <c r="F10" s="19">
        <v>0.72</v>
      </c>
      <c r="G10" s="19">
        <v>0.15</v>
      </c>
      <c r="H10" s="19">
        <v>0.16</v>
      </c>
      <c r="I10" s="19">
        <v>16.76</v>
      </c>
      <c r="J10" s="19">
        <v>17.81</v>
      </c>
      <c r="K10" s="19">
        <v>71</v>
      </c>
      <c r="L10" s="19">
        <v>75</v>
      </c>
      <c r="M10" s="19">
        <v>34</v>
      </c>
      <c r="N10" s="19">
        <v>39</v>
      </c>
      <c r="O10" s="19" t="s">
        <v>96</v>
      </c>
    </row>
    <row r="11" spans="1:15" s="27" customFormat="1" ht="31.5">
      <c r="A11" s="28" t="s">
        <v>17</v>
      </c>
      <c r="B11" s="25"/>
      <c r="C11" s="26">
        <v>385</v>
      </c>
      <c r="D11" s="26">
        <v>475</v>
      </c>
      <c r="E11" s="26">
        <v>0.67</v>
      </c>
      <c r="F11" s="26">
        <v>0.72</v>
      </c>
      <c r="G11" s="26">
        <v>0.15</v>
      </c>
      <c r="H11" s="26">
        <v>0.16</v>
      </c>
      <c r="I11" s="26">
        <v>16.76</v>
      </c>
      <c r="J11" s="26">
        <v>17.81</v>
      </c>
      <c r="K11" s="26">
        <v>71</v>
      </c>
      <c r="L11" s="26">
        <v>75</v>
      </c>
      <c r="M11" s="26">
        <v>34</v>
      </c>
      <c r="N11" s="26">
        <v>39</v>
      </c>
      <c r="O11" s="19"/>
    </row>
    <row r="12" spans="1:17" ht="24.75" customHeight="1">
      <c r="A12" s="21" t="s">
        <v>18</v>
      </c>
      <c r="B12" s="22" t="s">
        <v>155</v>
      </c>
      <c r="C12" s="19">
        <v>30</v>
      </c>
      <c r="D12" s="19">
        <v>45</v>
      </c>
      <c r="E12" s="19">
        <v>0.62</v>
      </c>
      <c r="F12" s="19">
        <v>0.97</v>
      </c>
      <c r="G12" s="19">
        <v>2.45</v>
      </c>
      <c r="H12" s="19">
        <v>3.67</v>
      </c>
      <c r="I12" s="19">
        <v>5.41</v>
      </c>
      <c r="J12" s="19">
        <v>8.11</v>
      </c>
      <c r="K12" s="19">
        <v>36</v>
      </c>
      <c r="L12" s="19">
        <v>54</v>
      </c>
      <c r="M12" s="19">
        <v>3.09</v>
      </c>
      <c r="N12" s="19">
        <v>4.63</v>
      </c>
      <c r="O12" s="19" t="s">
        <v>156</v>
      </c>
      <c r="P12" s="27"/>
      <c r="Q12" s="12"/>
    </row>
    <row r="13" spans="1:15" s="27" customFormat="1" ht="30.75" customHeight="1">
      <c r="A13" s="20"/>
      <c r="B13" s="22" t="s">
        <v>185</v>
      </c>
      <c r="C13" s="19" t="s">
        <v>205</v>
      </c>
      <c r="D13" s="19" t="s">
        <v>206</v>
      </c>
      <c r="E13" s="24">
        <v>1.29</v>
      </c>
      <c r="F13" s="19">
        <v>1.61</v>
      </c>
      <c r="G13" s="19">
        <v>4.05</v>
      </c>
      <c r="H13" s="19">
        <v>5.06</v>
      </c>
      <c r="I13" s="19">
        <v>10.45</v>
      </c>
      <c r="J13" s="29">
        <v>13.06</v>
      </c>
      <c r="K13" s="19">
        <v>83</v>
      </c>
      <c r="L13" s="19">
        <v>130</v>
      </c>
      <c r="M13" s="19">
        <v>6.03</v>
      </c>
      <c r="N13" s="19">
        <v>7.54</v>
      </c>
      <c r="O13" s="19" t="s">
        <v>71</v>
      </c>
    </row>
    <row r="14" spans="1:15" s="27" customFormat="1" ht="30">
      <c r="A14" s="21"/>
      <c r="B14" s="22" t="s">
        <v>217</v>
      </c>
      <c r="C14" s="19" t="s">
        <v>207</v>
      </c>
      <c r="D14" s="19" t="s">
        <v>171</v>
      </c>
      <c r="E14" s="24">
        <v>4.52</v>
      </c>
      <c r="F14" s="19">
        <v>5.65</v>
      </c>
      <c r="G14" s="19">
        <v>4.9</v>
      </c>
      <c r="H14" s="19">
        <v>6.12</v>
      </c>
      <c r="I14" s="19">
        <v>14.39</v>
      </c>
      <c r="J14" s="19">
        <v>23.02</v>
      </c>
      <c r="K14" s="19">
        <v>99</v>
      </c>
      <c r="L14" s="19">
        <v>151</v>
      </c>
      <c r="M14" s="19">
        <v>0.27</v>
      </c>
      <c r="N14" s="19">
        <v>0.43</v>
      </c>
      <c r="O14" s="19" t="s">
        <v>53</v>
      </c>
    </row>
    <row r="15" spans="1:16" ht="31.5" customHeight="1">
      <c r="A15" s="20"/>
      <c r="B15" s="22" t="s">
        <v>97</v>
      </c>
      <c r="C15" s="19">
        <v>80</v>
      </c>
      <c r="D15" s="19">
        <v>130</v>
      </c>
      <c r="E15" s="19">
        <v>3.01</v>
      </c>
      <c r="F15" s="19">
        <v>4.51</v>
      </c>
      <c r="G15" s="19">
        <v>3.13</v>
      </c>
      <c r="H15" s="19">
        <v>4.7</v>
      </c>
      <c r="I15" s="19">
        <v>13.51</v>
      </c>
      <c r="J15" s="19">
        <v>20.26</v>
      </c>
      <c r="K15" s="19">
        <v>60.5</v>
      </c>
      <c r="L15" s="19">
        <v>96.8</v>
      </c>
      <c r="M15" s="19">
        <v>0</v>
      </c>
      <c r="N15" s="19">
        <v>0</v>
      </c>
      <c r="O15" s="18" t="s">
        <v>58</v>
      </c>
      <c r="P15" s="10"/>
    </row>
    <row r="16" spans="1:17" ht="29.25" customHeight="1">
      <c r="A16" s="20"/>
      <c r="B16" s="23" t="s">
        <v>29</v>
      </c>
      <c r="C16" s="19">
        <v>180</v>
      </c>
      <c r="D16" s="19">
        <v>180</v>
      </c>
      <c r="E16" s="19">
        <v>0.96</v>
      </c>
      <c r="F16" s="19">
        <v>0.96</v>
      </c>
      <c r="G16" s="19">
        <v>0</v>
      </c>
      <c r="H16" s="19">
        <v>0</v>
      </c>
      <c r="I16" s="19">
        <v>18.18</v>
      </c>
      <c r="J16" s="19">
        <v>18.18</v>
      </c>
      <c r="K16" s="19">
        <v>76</v>
      </c>
      <c r="L16" s="19">
        <v>76</v>
      </c>
      <c r="M16" s="19">
        <v>3.6</v>
      </c>
      <c r="N16" s="19">
        <v>3.6</v>
      </c>
      <c r="O16" s="19" t="s">
        <v>60</v>
      </c>
      <c r="P16" s="27"/>
      <c r="Q16" s="15"/>
    </row>
    <row r="17" spans="1:16" ht="30">
      <c r="A17" s="20"/>
      <c r="B17" s="23" t="s">
        <v>21</v>
      </c>
      <c r="C17" s="19">
        <v>25</v>
      </c>
      <c r="D17" s="19">
        <v>35</v>
      </c>
      <c r="E17" s="19">
        <v>1.97</v>
      </c>
      <c r="F17" s="19">
        <v>2.96</v>
      </c>
      <c r="G17" s="19">
        <v>0.25</v>
      </c>
      <c r="H17" s="19">
        <v>0.35</v>
      </c>
      <c r="I17" s="19">
        <v>12.07</v>
      </c>
      <c r="J17" s="19">
        <v>16.9</v>
      </c>
      <c r="K17" s="19">
        <v>59.12</v>
      </c>
      <c r="L17" s="19">
        <v>83</v>
      </c>
      <c r="M17" s="19">
        <v>0</v>
      </c>
      <c r="N17" s="19">
        <v>0</v>
      </c>
      <c r="O17" s="18" t="s">
        <v>78</v>
      </c>
      <c r="P17" s="10"/>
    </row>
    <row r="18" spans="1:16" ht="30">
      <c r="A18" s="20"/>
      <c r="B18" s="23" t="s">
        <v>22</v>
      </c>
      <c r="C18" s="19">
        <v>30</v>
      </c>
      <c r="D18" s="19">
        <v>40</v>
      </c>
      <c r="E18" s="19">
        <v>1.65</v>
      </c>
      <c r="F18" s="19">
        <v>1.98</v>
      </c>
      <c r="G18" s="19">
        <v>0.3</v>
      </c>
      <c r="H18" s="19">
        <v>0.36</v>
      </c>
      <c r="I18" s="19">
        <v>8.35</v>
      </c>
      <c r="J18" s="19">
        <v>10.02</v>
      </c>
      <c r="K18" s="19">
        <v>43.4</v>
      </c>
      <c r="L18" s="19">
        <v>52.05</v>
      </c>
      <c r="M18" s="19">
        <v>0</v>
      </c>
      <c r="N18" s="19">
        <v>0</v>
      </c>
      <c r="O18" s="18" t="s">
        <v>78</v>
      </c>
      <c r="P18" s="10"/>
    </row>
    <row r="19" spans="1:15" ht="15.75">
      <c r="A19" s="21" t="s">
        <v>23</v>
      </c>
      <c r="B19" s="25"/>
      <c r="C19" s="26">
        <v>539</v>
      </c>
      <c r="D19" s="26">
        <v>725</v>
      </c>
      <c r="E19" s="26">
        <f>SUM(E12:E18)</f>
        <v>14.02</v>
      </c>
      <c r="F19" s="26">
        <f aca="true" t="shared" si="1" ref="F19:N19">SUM(F12:F18)</f>
        <v>18.64</v>
      </c>
      <c r="G19" s="26">
        <f t="shared" si="1"/>
        <v>15.080000000000002</v>
      </c>
      <c r="H19" s="26">
        <f t="shared" si="1"/>
        <v>20.26</v>
      </c>
      <c r="I19" s="26">
        <f t="shared" si="1"/>
        <v>82.35999999999999</v>
      </c>
      <c r="J19" s="30">
        <f t="shared" si="1"/>
        <v>109.55</v>
      </c>
      <c r="K19" s="30">
        <f t="shared" si="1"/>
        <v>457.02</v>
      </c>
      <c r="L19" s="30">
        <f t="shared" si="1"/>
        <v>642.8499999999999</v>
      </c>
      <c r="M19" s="26">
        <f t="shared" si="1"/>
        <v>12.99</v>
      </c>
      <c r="N19" s="26">
        <f t="shared" si="1"/>
        <v>16.2</v>
      </c>
      <c r="O19" s="19"/>
    </row>
    <row r="20" spans="1:15" s="27" customFormat="1" ht="45">
      <c r="A20" s="21" t="s">
        <v>24</v>
      </c>
      <c r="B20" s="22" t="s">
        <v>164</v>
      </c>
      <c r="C20" s="19" t="s">
        <v>153</v>
      </c>
      <c r="D20" s="19" t="s">
        <v>200</v>
      </c>
      <c r="E20" s="19">
        <v>9.3</v>
      </c>
      <c r="F20" s="19">
        <v>12.4</v>
      </c>
      <c r="G20" s="19">
        <v>6.33</v>
      </c>
      <c r="H20" s="19">
        <v>8.44</v>
      </c>
      <c r="I20" s="19">
        <v>6.45</v>
      </c>
      <c r="J20" s="19">
        <v>18.6</v>
      </c>
      <c r="K20" s="19">
        <v>119</v>
      </c>
      <c r="L20" s="19">
        <v>193</v>
      </c>
      <c r="M20" s="19">
        <v>0.13</v>
      </c>
      <c r="N20" s="19">
        <v>0.17</v>
      </c>
      <c r="O20" s="19" t="s">
        <v>132</v>
      </c>
    </row>
    <row r="21" spans="1:15" s="27" customFormat="1" ht="15">
      <c r="A21" s="20"/>
      <c r="B21" s="23" t="s">
        <v>98</v>
      </c>
      <c r="C21" s="19">
        <v>150</v>
      </c>
      <c r="D21" s="19">
        <v>180</v>
      </c>
      <c r="E21" s="19">
        <v>4.35</v>
      </c>
      <c r="F21" s="19">
        <v>5.22</v>
      </c>
      <c r="G21" s="19">
        <v>3.45</v>
      </c>
      <c r="H21" s="19">
        <v>4.5</v>
      </c>
      <c r="I21" s="19">
        <v>6.16</v>
      </c>
      <c r="J21" s="19">
        <v>7.38</v>
      </c>
      <c r="K21" s="19">
        <v>76</v>
      </c>
      <c r="L21" s="19">
        <v>91</v>
      </c>
      <c r="M21" s="19">
        <v>1.2</v>
      </c>
      <c r="N21" s="19">
        <v>1.44</v>
      </c>
      <c r="O21" s="19" t="s">
        <v>64</v>
      </c>
    </row>
    <row r="22" spans="1:15" s="27" customFormat="1" ht="15.75">
      <c r="A22" s="21" t="s">
        <v>25</v>
      </c>
      <c r="B22" s="25"/>
      <c r="C22" s="26">
        <v>220</v>
      </c>
      <c r="D22" s="26">
        <v>272</v>
      </c>
      <c r="E22" s="26">
        <f aca="true" t="shared" si="2" ref="E22:N22">SUM(E20:E21)</f>
        <v>13.65</v>
      </c>
      <c r="F22" s="26">
        <f t="shared" si="2"/>
        <v>17.62</v>
      </c>
      <c r="G22" s="26">
        <f t="shared" si="2"/>
        <v>9.780000000000001</v>
      </c>
      <c r="H22" s="26">
        <f t="shared" si="2"/>
        <v>12.94</v>
      </c>
      <c r="I22" s="26">
        <f t="shared" si="2"/>
        <v>12.61</v>
      </c>
      <c r="J22" s="26">
        <f t="shared" si="2"/>
        <v>25.98</v>
      </c>
      <c r="K22" s="26">
        <f t="shared" si="2"/>
        <v>195</v>
      </c>
      <c r="L22" s="26">
        <f t="shared" si="2"/>
        <v>284</v>
      </c>
      <c r="M22" s="26">
        <f t="shared" si="2"/>
        <v>1.33</v>
      </c>
      <c r="N22" s="26">
        <f t="shared" si="2"/>
        <v>1.6099999999999999</v>
      </c>
      <c r="O22" s="19"/>
    </row>
    <row r="23" spans="1:15" ht="15.75">
      <c r="A23" s="21" t="s">
        <v>26</v>
      </c>
      <c r="B23" s="25"/>
      <c r="C23" s="26"/>
      <c r="D23" s="26"/>
      <c r="E23" s="31">
        <f aca="true" t="shared" si="3" ref="E23:L23">E9+E11+E19+E22</f>
        <v>36.33</v>
      </c>
      <c r="F23" s="26">
        <f t="shared" si="3"/>
        <v>47.83</v>
      </c>
      <c r="G23" s="26">
        <f t="shared" si="3"/>
        <v>36.300000000000004</v>
      </c>
      <c r="H23" s="26">
        <f t="shared" si="3"/>
        <v>49.64</v>
      </c>
      <c r="I23" s="31">
        <f t="shared" si="3"/>
        <v>147.37</v>
      </c>
      <c r="J23" s="26">
        <f t="shared" si="3"/>
        <v>195.16</v>
      </c>
      <c r="K23" s="26">
        <f t="shared" si="3"/>
        <v>988.02</v>
      </c>
      <c r="L23" s="26">
        <f t="shared" si="3"/>
        <v>1350.85</v>
      </c>
      <c r="M23" s="26">
        <f>M22+M19+M11+M9</f>
        <v>50.1</v>
      </c>
      <c r="N23" s="26">
        <f>N22+N19+N11+N9</f>
        <v>59.06</v>
      </c>
      <c r="O23" s="26"/>
    </row>
    <row r="24" spans="1:15" s="27" customFormat="1" ht="15">
      <c r="A24" s="20"/>
      <c r="B24" s="2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6" ht="12.75">
      <c r="B25" t="s">
        <v>107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1"/>
    </row>
    <row r="26" spans="1:15" s="27" customFormat="1" ht="15">
      <c r="A26"/>
      <c r="B26" t="s">
        <v>108</v>
      </c>
      <c r="C26"/>
      <c r="D26"/>
      <c r="E26" s="60">
        <f aca="true" t="shared" si="4" ref="E26:N26">E23-E25</f>
        <v>0.3299999999999983</v>
      </c>
      <c r="F26">
        <f t="shared" si="4"/>
        <v>1.8299999999999983</v>
      </c>
      <c r="G26">
        <f t="shared" si="4"/>
        <v>-3.6999999999999957</v>
      </c>
      <c r="H26">
        <f t="shared" si="4"/>
        <v>-1.3599999999999994</v>
      </c>
      <c r="I26" s="60">
        <f t="shared" si="4"/>
        <v>6.3700000000000045</v>
      </c>
      <c r="J26">
        <f t="shared" si="4"/>
        <v>-0.8400000000000034</v>
      </c>
      <c r="K26">
        <f t="shared" si="4"/>
        <v>13.019999999999982</v>
      </c>
      <c r="L26">
        <f t="shared" si="4"/>
        <v>0.849999999999909</v>
      </c>
      <c r="M26">
        <f t="shared" si="4"/>
        <v>22.1</v>
      </c>
      <c r="N26">
        <f t="shared" si="4"/>
        <v>27.060000000000002</v>
      </c>
      <c r="O26"/>
    </row>
    <row r="27" spans="1:15" s="27" customFormat="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</sheetData>
  <sheetProtection/>
  <mergeCells count="7">
    <mergeCell ref="M2:N2"/>
    <mergeCell ref="K2:L2"/>
    <mergeCell ref="C2:D2"/>
    <mergeCell ref="E2:J2"/>
    <mergeCell ref="E3:F3"/>
    <mergeCell ref="G3:H3"/>
    <mergeCell ref="I3:J3"/>
  </mergeCells>
  <printOptions/>
  <pageMargins left="0.5905511811023623" right="0.1968503937007874" top="0.1968503937007874" bottom="0.1968503937007874" header="0.5118110236220472" footer="0.5118110236220472"/>
  <pageSetup fitToHeight="25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4">
      <selection activeCell="A7" sqref="A7:IV7"/>
    </sheetView>
  </sheetViews>
  <sheetFormatPr defaultColWidth="9.00390625" defaultRowHeight="12.75"/>
  <cols>
    <col min="1" max="1" width="12.00390625" style="0" customWidth="1"/>
    <col min="2" max="2" width="27.125" style="0" customWidth="1"/>
    <col min="3" max="3" width="11.375" style="0" customWidth="1"/>
    <col min="15" max="15" width="13.00390625" style="0" customWidth="1"/>
  </cols>
  <sheetData>
    <row r="1" spans="1:15" ht="39.75" customHeight="1">
      <c r="A1" s="17" t="s">
        <v>1</v>
      </c>
      <c r="B1" s="18" t="s">
        <v>2</v>
      </c>
      <c r="C1" s="71" t="s">
        <v>3</v>
      </c>
      <c r="D1" s="72"/>
      <c r="E1" s="71" t="s">
        <v>9</v>
      </c>
      <c r="F1" s="73"/>
      <c r="G1" s="73"/>
      <c r="H1" s="73"/>
      <c r="I1" s="73"/>
      <c r="J1" s="72"/>
      <c r="K1" s="74" t="s">
        <v>10</v>
      </c>
      <c r="L1" s="75"/>
      <c r="M1" s="71" t="s">
        <v>11</v>
      </c>
      <c r="N1" s="72"/>
      <c r="O1" s="18" t="s">
        <v>12</v>
      </c>
    </row>
    <row r="2" spans="1:15" ht="15">
      <c r="A2" s="17"/>
      <c r="B2" s="18"/>
      <c r="C2" s="19"/>
      <c r="D2" s="19"/>
      <c r="E2" s="71" t="s">
        <v>6</v>
      </c>
      <c r="F2" s="72"/>
      <c r="G2" s="71" t="s">
        <v>7</v>
      </c>
      <c r="H2" s="72"/>
      <c r="I2" s="71" t="s">
        <v>8</v>
      </c>
      <c r="J2" s="72"/>
      <c r="K2" s="18"/>
      <c r="L2" s="18"/>
      <c r="M2" s="19"/>
      <c r="N2" s="19"/>
      <c r="O2" s="18"/>
    </row>
    <row r="3" spans="1:15" ht="15">
      <c r="A3" s="20"/>
      <c r="B3" s="19"/>
      <c r="C3" s="19" t="s">
        <v>4</v>
      </c>
      <c r="D3" s="19" t="s">
        <v>5</v>
      </c>
      <c r="E3" s="19" t="s">
        <v>4</v>
      </c>
      <c r="F3" s="19" t="s">
        <v>5</v>
      </c>
      <c r="G3" s="19" t="s">
        <v>4</v>
      </c>
      <c r="H3" s="19" t="s">
        <v>5</v>
      </c>
      <c r="I3" s="19" t="s">
        <v>4</v>
      </c>
      <c r="J3" s="19" t="s">
        <v>5</v>
      </c>
      <c r="K3" s="19" t="s">
        <v>4</v>
      </c>
      <c r="L3" s="19" t="s">
        <v>5</v>
      </c>
      <c r="M3" s="19" t="s">
        <v>4</v>
      </c>
      <c r="N3" s="19" t="s">
        <v>5</v>
      </c>
      <c r="O3" s="19"/>
    </row>
    <row r="4" spans="1:15" ht="15.75">
      <c r="A4" s="21" t="s">
        <v>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7" ht="30">
      <c r="A5" s="21" t="s">
        <v>14</v>
      </c>
      <c r="B5" s="22" t="s">
        <v>163</v>
      </c>
      <c r="C5" s="19">
        <v>155</v>
      </c>
      <c r="D5" s="19">
        <v>205</v>
      </c>
      <c r="E5" s="24">
        <v>4.17</v>
      </c>
      <c r="F5" s="19">
        <v>5.51</v>
      </c>
      <c r="G5" s="19">
        <v>3.85</v>
      </c>
      <c r="H5" s="19">
        <v>5.09</v>
      </c>
      <c r="I5" s="24">
        <v>17.12</v>
      </c>
      <c r="J5" s="19">
        <v>22.64</v>
      </c>
      <c r="K5" s="19">
        <v>173</v>
      </c>
      <c r="L5" s="19">
        <v>229</v>
      </c>
      <c r="M5" s="19">
        <v>1.09</v>
      </c>
      <c r="N5" s="19">
        <v>1.45</v>
      </c>
      <c r="O5" s="18" t="s">
        <v>169</v>
      </c>
      <c r="P5" s="5"/>
      <c r="Q5" s="12"/>
    </row>
    <row r="6" spans="1:17" ht="23.25" customHeight="1">
      <c r="A6" s="21"/>
      <c r="B6" s="22" t="s">
        <v>211</v>
      </c>
      <c r="C6" s="19">
        <v>45</v>
      </c>
      <c r="D6" s="19">
        <v>55</v>
      </c>
      <c r="E6" s="24">
        <v>0.98</v>
      </c>
      <c r="F6" s="19">
        <v>1.2</v>
      </c>
      <c r="G6" s="19">
        <v>2.07</v>
      </c>
      <c r="H6" s="19">
        <v>2.5</v>
      </c>
      <c r="I6" s="24">
        <v>4.9</v>
      </c>
      <c r="J6" s="19">
        <v>5.9</v>
      </c>
      <c r="K6" s="19">
        <v>42</v>
      </c>
      <c r="L6" s="19">
        <v>51</v>
      </c>
      <c r="M6" s="19">
        <v>2.3</v>
      </c>
      <c r="N6" s="19">
        <v>2.8</v>
      </c>
      <c r="O6" s="18" t="s">
        <v>212</v>
      </c>
      <c r="P6" s="5"/>
      <c r="Q6" s="12"/>
    </row>
    <row r="7" spans="1:15" ht="30">
      <c r="A7" s="20"/>
      <c r="B7" s="22" t="s">
        <v>82</v>
      </c>
      <c r="C7" s="51" t="s">
        <v>127</v>
      </c>
      <c r="D7" s="51" t="s">
        <v>127</v>
      </c>
      <c r="E7" s="19">
        <v>2.45</v>
      </c>
      <c r="F7" s="19">
        <v>2.45</v>
      </c>
      <c r="G7" s="19">
        <v>7.55</v>
      </c>
      <c r="H7" s="19">
        <v>7.55</v>
      </c>
      <c r="I7" s="19">
        <v>14.62</v>
      </c>
      <c r="J7" s="19">
        <v>14.62</v>
      </c>
      <c r="K7" s="19">
        <v>99</v>
      </c>
      <c r="L7" s="19">
        <v>99</v>
      </c>
      <c r="M7" s="19">
        <v>0</v>
      </c>
      <c r="N7" s="19">
        <v>0</v>
      </c>
      <c r="O7" s="19" t="s">
        <v>84</v>
      </c>
    </row>
    <row r="8" spans="1:16" ht="20.25" customHeight="1">
      <c r="A8" s="20"/>
      <c r="B8" s="22" t="s">
        <v>186</v>
      </c>
      <c r="C8" s="19" t="s">
        <v>50</v>
      </c>
      <c r="D8" s="19" t="s">
        <v>51</v>
      </c>
      <c r="E8" s="19">
        <v>0.04</v>
      </c>
      <c r="F8" s="19">
        <v>0.06</v>
      </c>
      <c r="G8" s="19">
        <v>0.01</v>
      </c>
      <c r="H8" s="19">
        <v>0.02</v>
      </c>
      <c r="I8" s="19">
        <v>6.99</v>
      </c>
      <c r="J8" s="19">
        <v>9.99</v>
      </c>
      <c r="K8" s="19">
        <v>28</v>
      </c>
      <c r="L8" s="19">
        <v>40</v>
      </c>
      <c r="M8" s="19">
        <v>0.02</v>
      </c>
      <c r="N8" s="19">
        <v>0.03</v>
      </c>
      <c r="O8" s="19" t="s">
        <v>54</v>
      </c>
      <c r="P8" s="10"/>
    </row>
    <row r="9" spans="1:15" ht="15.75">
      <c r="A9" s="21" t="s">
        <v>15</v>
      </c>
      <c r="B9" s="25"/>
      <c r="C9" s="26"/>
      <c r="D9" s="26"/>
      <c r="E9" s="26">
        <f aca="true" t="shared" si="0" ref="E9:N9">SUM(E5:E8)</f>
        <v>7.640000000000001</v>
      </c>
      <c r="F9" s="26">
        <f t="shared" si="0"/>
        <v>9.22</v>
      </c>
      <c r="G9" s="26">
        <f t="shared" si="0"/>
        <v>13.479999999999999</v>
      </c>
      <c r="H9" s="26">
        <f t="shared" si="0"/>
        <v>15.16</v>
      </c>
      <c r="I9" s="31">
        <f t="shared" si="0"/>
        <v>43.63</v>
      </c>
      <c r="J9" s="26">
        <f t="shared" si="0"/>
        <v>53.15</v>
      </c>
      <c r="K9" s="26">
        <f t="shared" si="0"/>
        <v>342</v>
      </c>
      <c r="L9" s="26">
        <f t="shared" si="0"/>
        <v>419</v>
      </c>
      <c r="M9" s="26">
        <f t="shared" si="0"/>
        <v>3.4099999999999997</v>
      </c>
      <c r="N9" s="26">
        <f t="shared" si="0"/>
        <v>4.28</v>
      </c>
      <c r="O9" s="26"/>
    </row>
    <row r="10" spans="1:15" ht="22.5" customHeight="1">
      <c r="A10" s="21" t="s">
        <v>16</v>
      </c>
      <c r="B10" s="23" t="s">
        <v>105</v>
      </c>
      <c r="C10" s="19" t="s">
        <v>152</v>
      </c>
      <c r="D10" s="19" t="s">
        <v>178</v>
      </c>
      <c r="E10" s="19">
        <v>0.67</v>
      </c>
      <c r="F10" s="19">
        <v>0.72</v>
      </c>
      <c r="G10" s="19">
        <v>0.15</v>
      </c>
      <c r="H10" s="19">
        <v>0.16</v>
      </c>
      <c r="I10" s="19">
        <v>16.76</v>
      </c>
      <c r="J10" s="19">
        <v>17.81</v>
      </c>
      <c r="K10" s="19">
        <v>71</v>
      </c>
      <c r="L10" s="19">
        <v>75</v>
      </c>
      <c r="M10" s="19">
        <v>34</v>
      </c>
      <c r="N10" s="19">
        <v>39</v>
      </c>
      <c r="O10" s="19" t="s">
        <v>96</v>
      </c>
    </row>
    <row r="11" spans="1:15" ht="31.5">
      <c r="A11" s="28" t="s">
        <v>17</v>
      </c>
      <c r="B11" s="25"/>
      <c r="C11" s="26">
        <v>397</v>
      </c>
      <c r="D11" s="26">
        <v>525</v>
      </c>
      <c r="E11" s="26">
        <f aca="true" t="shared" si="1" ref="E11:N11">SUM(E10:E10)</f>
        <v>0.67</v>
      </c>
      <c r="F11" s="26">
        <f t="shared" si="1"/>
        <v>0.72</v>
      </c>
      <c r="G11" s="26">
        <f t="shared" si="1"/>
        <v>0.15</v>
      </c>
      <c r="H11" s="26">
        <f t="shared" si="1"/>
        <v>0.16</v>
      </c>
      <c r="I11" s="26">
        <f t="shared" si="1"/>
        <v>16.76</v>
      </c>
      <c r="J11" s="26">
        <f t="shared" si="1"/>
        <v>17.81</v>
      </c>
      <c r="K11" s="26">
        <f t="shared" si="1"/>
        <v>71</v>
      </c>
      <c r="L11" s="26">
        <f t="shared" si="1"/>
        <v>75</v>
      </c>
      <c r="M11" s="26">
        <f t="shared" si="1"/>
        <v>34</v>
      </c>
      <c r="N11" s="26">
        <f t="shared" si="1"/>
        <v>39</v>
      </c>
      <c r="O11" s="19"/>
    </row>
    <row r="12" spans="1:15" ht="22.5" customHeight="1">
      <c r="A12" s="21" t="s">
        <v>18</v>
      </c>
      <c r="B12" s="22" t="s">
        <v>47</v>
      </c>
      <c r="C12" s="19">
        <v>30</v>
      </c>
      <c r="D12" s="19">
        <v>45</v>
      </c>
      <c r="E12" s="19">
        <v>0.43</v>
      </c>
      <c r="F12" s="19">
        <v>0.64</v>
      </c>
      <c r="G12" s="19">
        <v>1.83</v>
      </c>
      <c r="H12" s="19">
        <v>2.74</v>
      </c>
      <c r="I12" s="19">
        <v>3.5</v>
      </c>
      <c r="J12" s="19">
        <v>5.25</v>
      </c>
      <c r="K12" s="19">
        <v>20.17</v>
      </c>
      <c r="L12" s="19">
        <v>36.4</v>
      </c>
      <c r="M12" s="19">
        <v>2.85</v>
      </c>
      <c r="N12" s="19">
        <v>4.27</v>
      </c>
      <c r="O12" s="19" t="s">
        <v>65</v>
      </c>
    </row>
    <row r="13" spans="1:15" ht="60">
      <c r="A13" s="20"/>
      <c r="B13" s="22" t="s">
        <v>208</v>
      </c>
      <c r="C13" s="19">
        <v>150</v>
      </c>
      <c r="D13" s="19">
        <v>200</v>
      </c>
      <c r="E13" s="19">
        <v>4.15</v>
      </c>
      <c r="F13" s="19">
        <v>4.67</v>
      </c>
      <c r="G13" s="19">
        <v>3.27</v>
      </c>
      <c r="H13" s="19">
        <v>3.84</v>
      </c>
      <c r="I13" s="19">
        <v>10.28</v>
      </c>
      <c r="J13" s="19">
        <v>13.71</v>
      </c>
      <c r="K13" s="19">
        <v>84</v>
      </c>
      <c r="L13" s="19">
        <v>105</v>
      </c>
      <c r="M13" s="19">
        <v>3.6</v>
      </c>
      <c r="N13" s="19">
        <v>4.5</v>
      </c>
      <c r="O13" s="19" t="s">
        <v>126</v>
      </c>
    </row>
    <row r="14" spans="1:17" ht="45">
      <c r="A14" s="21"/>
      <c r="B14" s="22" t="s">
        <v>197</v>
      </c>
      <c r="C14" s="19">
        <v>125</v>
      </c>
      <c r="D14" s="19">
        <v>165</v>
      </c>
      <c r="E14" s="19">
        <v>10.64</v>
      </c>
      <c r="F14" s="19">
        <v>16.18</v>
      </c>
      <c r="G14" s="19">
        <v>9.91</v>
      </c>
      <c r="H14" s="19">
        <v>13.08</v>
      </c>
      <c r="I14" s="19">
        <v>14.36</v>
      </c>
      <c r="J14" s="19">
        <v>27.33</v>
      </c>
      <c r="K14" s="19">
        <v>127</v>
      </c>
      <c r="L14" s="19">
        <v>177</v>
      </c>
      <c r="M14" s="19">
        <v>2.8</v>
      </c>
      <c r="N14" s="19">
        <v>3.7</v>
      </c>
      <c r="O14" s="19" t="s">
        <v>196</v>
      </c>
      <c r="P14" s="27"/>
      <c r="Q14" s="12"/>
    </row>
    <row r="15" spans="1:17" ht="36" customHeight="1">
      <c r="A15" s="20"/>
      <c r="B15" s="42" t="s">
        <v>31</v>
      </c>
      <c r="C15" s="44">
        <v>150</v>
      </c>
      <c r="D15" s="44">
        <v>180</v>
      </c>
      <c r="E15" s="44">
        <v>0.33</v>
      </c>
      <c r="F15" s="44">
        <v>0.4</v>
      </c>
      <c r="G15" s="44">
        <v>0.02</v>
      </c>
      <c r="H15" s="44">
        <v>0.02</v>
      </c>
      <c r="I15" s="44">
        <v>20.83</v>
      </c>
      <c r="J15" s="44">
        <v>24.99</v>
      </c>
      <c r="K15" s="44">
        <v>85</v>
      </c>
      <c r="L15" s="44">
        <v>102</v>
      </c>
      <c r="M15" s="44">
        <v>0.3</v>
      </c>
      <c r="N15" s="44">
        <v>0.36</v>
      </c>
      <c r="O15" s="19" t="s">
        <v>109</v>
      </c>
      <c r="P15" s="27"/>
      <c r="Q15" s="15"/>
    </row>
    <row r="16" spans="1:15" ht="30">
      <c r="A16" s="20"/>
      <c r="B16" s="22" t="s">
        <v>94</v>
      </c>
      <c r="C16" s="19"/>
      <c r="D16" s="19">
        <v>30</v>
      </c>
      <c r="E16" s="19"/>
      <c r="F16" s="19">
        <v>0</v>
      </c>
      <c r="G16" s="33"/>
      <c r="H16" s="33">
        <v>0</v>
      </c>
      <c r="I16" s="19"/>
      <c r="J16" s="19">
        <v>13.4</v>
      </c>
      <c r="K16" s="19"/>
      <c r="L16" s="19">
        <v>48.7</v>
      </c>
      <c r="M16" s="19"/>
      <c r="N16" s="19">
        <v>2.77</v>
      </c>
      <c r="O16" s="18" t="s">
        <v>93</v>
      </c>
    </row>
    <row r="17" spans="1:16" ht="30">
      <c r="A17" s="20"/>
      <c r="B17" s="23" t="s">
        <v>21</v>
      </c>
      <c r="C17" s="19">
        <v>20</v>
      </c>
      <c r="D17" s="19">
        <v>35</v>
      </c>
      <c r="E17" s="19">
        <v>1.58</v>
      </c>
      <c r="F17" s="19">
        <v>2.96</v>
      </c>
      <c r="G17" s="19">
        <v>0.2</v>
      </c>
      <c r="H17" s="19">
        <v>0.35</v>
      </c>
      <c r="I17" s="19">
        <v>9.66</v>
      </c>
      <c r="J17" s="19">
        <v>16.9</v>
      </c>
      <c r="K17" s="19">
        <v>47.3</v>
      </c>
      <c r="L17" s="19">
        <v>83</v>
      </c>
      <c r="M17" s="19">
        <v>0</v>
      </c>
      <c r="N17" s="19">
        <v>0</v>
      </c>
      <c r="O17" s="18" t="s">
        <v>78</v>
      </c>
      <c r="P17" s="10"/>
    </row>
    <row r="18" spans="1:16" ht="30">
      <c r="A18" s="20"/>
      <c r="B18" s="23" t="s">
        <v>22</v>
      </c>
      <c r="C18" s="19">
        <v>30</v>
      </c>
      <c r="D18" s="19">
        <v>40</v>
      </c>
      <c r="E18" s="19">
        <v>1.65</v>
      </c>
      <c r="F18" s="19">
        <v>1.98</v>
      </c>
      <c r="G18" s="19">
        <v>0.3</v>
      </c>
      <c r="H18" s="19">
        <v>0.36</v>
      </c>
      <c r="I18" s="19">
        <v>8.35</v>
      </c>
      <c r="J18" s="19">
        <v>10.02</v>
      </c>
      <c r="K18" s="19">
        <v>43.4</v>
      </c>
      <c r="L18" s="19">
        <v>52.05</v>
      </c>
      <c r="M18" s="19">
        <v>0</v>
      </c>
      <c r="N18" s="19">
        <v>0</v>
      </c>
      <c r="O18" s="18" t="s">
        <v>78</v>
      </c>
      <c r="P18" s="10"/>
    </row>
    <row r="19" spans="1:15" ht="15.75">
      <c r="A19" s="21" t="s">
        <v>23</v>
      </c>
      <c r="B19" s="25"/>
      <c r="C19" s="26">
        <f>SUM(C12:C18)</f>
        <v>505</v>
      </c>
      <c r="D19" s="26">
        <f>SUM(D12:D18)</f>
        <v>695</v>
      </c>
      <c r="E19" s="26">
        <f aca="true" t="shared" si="2" ref="E19:N19">SUM(E12:E18)</f>
        <v>18.78</v>
      </c>
      <c r="F19" s="26">
        <f t="shared" si="2"/>
        <v>26.83</v>
      </c>
      <c r="G19" s="26">
        <f t="shared" si="2"/>
        <v>15.53</v>
      </c>
      <c r="H19" s="26">
        <f t="shared" si="2"/>
        <v>20.39</v>
      </c>
      <c r="I19" s="26">
        <f t="shared" si="2"/>
        <v>66.97999999999999</v>
      </c>
      <c r="J19" s="30">
        <f t="shared" si="2"/>
        <v>111.60000000000001</v>
      </c>
      <c r="K19" s="30">
        <f t="shared" si="2"/>
        <v>406.87</v>
      </c>
      <c r="L19" s="30">
        <f t="shared" si="2"/>
        <v>604.1499999999999</v>
      </c>
      <c r="M19" s="26">
        <f t="shared" si="2"/>
        <v>9.55</v>
      </c>
      <c r="N19" s="26">
        <f t="shared" si="2"/>
        <v>15.599999999999998</v>
      </c>
      <c r="O19" s="19"/>
    </row>
    <row r="20" spans="1:16" ht="51" customHeight="1">
      <c r="A20" s="21" t="s">
        <v>24</v>
      </c>
      <c r="B20" s="22" t="s">
        <v>128</v>
      </c>
      <c r="C20" s="19">
        <v>50</v>
      </c>
      <c r="D20" s="19">
        <v>50</v>
      </c>
      <c r="E20" s="19">
        <v>2.23</v>
      </c>
      <c r="F20" s="19">
        <v>2.23</v>
      </c>
      <c r="G20" s="19">
        <v>1.49</v>
      </c>
      <c r="H20" s="19">
        <v>1.49</v>
      </c>
      <c r="I20" s="19">
        <v>10.06</v>
      </c>
      <c r="J20" s="19">
        <v>10.06</v>
      </c>
      <c r="K20" s="19">
        <v>120</v>
      </c>
      <c r="L20" s="19">
        <v>120</v>
      </c>
      <c r="M20" s="19">
        <v>0.04</v>
      </c>
      <c r="N20" s="19">
        <v>0.04</v>
      </c>
      <c r="O20" s="19" t="s">
        <v>121</v>
      </c>
      <c r="P20" s="10"/>
    </row>
    <row r="21" spans="1:16" ht="21" customHeight="1">
      <c r="A21" s="20"/>
      <c r="B21" s="22" t="s">
        <v>115</v>
      </c>
      <c r="C21" s="19" t="s">
        <v>91</v>
      </c>
      <c r="D21" s="19" t="s">
        <v>51</v>
      </c>
      <c r="E21" s="19">
        <v>4.35</v>
      </c>
      <c r="F21" s="19">
        <v>5.22</v>
      </c>
      <c r="G21" s="19">
        <v>3.75</v>
      </c>
      <c r="H21" s="19">
        <v>4.5</v>
      </c>
      <c r="I21" s="19">
        <v>6</v>
      </c>
      <c r="J21" s="19">
        <v>7.2</v>
      </c>
      <c r="K21" s="19">
        <v>75</v>
      </c>
      <c r="L21" s="19">
        <v>90</v>
      </c>
      <c r="M21" s="19">
        <v>1.05</v>
      </c>
      <c r="N21" s="19">
        <v>1.26</v>
      </c>
      <c r="O21" s="19" t="s">
        <v>64</v>
      </c>
      <c r="P21" s="10"/>
    </row>
    <row r="22" spans="1:15" ht="21.75" customHeight="1">
      <c r="A22" s="21" t="s">
        <v>25</v>
      </c>
      <c r="B22" s="25"/>
      <c r="C22" s="26">
        <v>205</v>
      </c>
      <c r="D22" s="26">
        <v>240</v>
      </c>
      <c r="E22" s="26">
        <f aca="true" t="shared" si="3" ref="E22:N22">SUM(E20:E21)</f>
        <v>6.58</v>
      </c>
      <c r="F22" s="26">
        <f t="shared" si="3"/>
        <v>7.449999999999999</v>
      </c>
      <c r="G22" s="26">
        <f t="shared" si="3"/>
        <v>5.24</v>
      </c>
      <c r="H22" s="26">
        <f t="shared" si="3"/>
        <v>5.99</v>
      </c>
      <c r="I22" s="26">
        <f t="shared" si="3"/>
        <v>16.060000000000002</v>
      </c>
      <c r="J22" s="26">
        <f t="shared" si="3"/>
        <v>17.26</v>
      </c>
      <c r="K22" s="26">
        <f>SUM(K20:K21)</f>
        <v>195</v>
      </c>
      <c r="L22" s="26">
        <f t="shared" si="3"/>
        <v>210</v>
      </c>
      <c r="M22" s="26">
        <f t="shared" si="3"/>
        <v>1.09</v>
      </c>
      <c r="N22" s="26">
        <f t="shared" si="3"/>
        <v>1.3</v>
      </c>
      <c r="O22" s="19"/>
    </row>
    <row r="23" spans="1:15" ht="15.75">
      <c r="A23" s="21" t="s">
        <v>26</v>
      </c>
      <c r="B23" s="25"/>
      <c r="C23" s="26"/>
      <c r="D23" s="26"/>
      <c r="E23" s="26">
        <f aca="true" t="shared" si="4" ref="E23:N23">E22+E19+E11+E9</f>
        <v>33.67</v>
      </c>
      <c r="F23" s="26">
        <f t="shared" si="4"/>
        <v>44.22</v>
      </c>
      <c r="G23" s="26">
        <f t="shared" si="4"/>
        <v>34.4</v>
      </c>
      <c r="H23" s="26">
        <f t="shared" si="4"/>
        <v>41.7</v>
      </c>
      <c r="I23" s="31">
        <f t="shared" si="4"/>
        <v>143.43</v>
      </c>
      <c r="J23" s="26">
        <f t="shared" si="4"/>
        <v>199.82000000000002</v>
      </c>
      <c r="K23" s="26">
        <f t="shared" si="4"/>
        <v>1014.87</v>
      </c>
      <c r="L23" s="26">
        <f t="shared" si="4"/>
        <v>1308.1499999999999</v>
      </c>
      <c r="M23" s="26">
        <f t="shared" si="4"/>
        <v>48.05</v>
      </c>
      <c r="N23" s="26">
        <f t="shared" si="4"/>
        <v>60.18</v>
      </c>
      <c r="O23" s="26"/>
    </row>
    <row r="24" spans="2:16" ht="12.75">
      <c r="B24" t="s">
        <v>107</v>
      </c>
      <c r="E24">
        <v>36</v>
      </c>
      <c r="F24">
        <v>46</v>
      </c>
      <c r="G24">
        <v>40</v>
      </c>
      <c r="H24">
        <v>51</v>
      </c>
      <c r="I24">
        <v>141</v>
      </c>
      <c r="J24">
        <v>196</v>
      </c>
      <c r="K24">
        <v>975</v>
      </c>
      <c r="L24">
        <v>1350</v>
      </c>
      <c r="M24">
        <v>28</v>
      </c>
      <c r="N24">
        <v>32</v>
      </c>
      <c r="P24" s="11"/>
    </row>
    <row r="25" spans="2:14" ht="12.75">
      <c r="B25" t="s">
        <v>108</v>
      </c>
      <c r="E25">
        <f aca="true" t="shared" si="5" ref="E25:N25">E23-E24</f>
        <v>-2.3299999999999983</v>
      </c>
      <c r="F25">
        <f t="shared" si="5"/>
        <v>-1.7800000000000011</v>
      </c>
      <c r="G25">
        <f t="shared" si="5"/>
        <v>-5.600000000000001</v>
      </c>
      <c r="H25">
        <f t="shared" si="5"/>
        <v>-9.299999999999997</v>
      </c>
      <c r="I25" s="60">
        <f t="shared" si="5"/>
        <v>2.430000000000007</v>
      </c>
      <c r="J25">
        <f t="shared" si="5"/>
        <v>3.8200000000000216</v>
      </c>
      <c r="K25">
        <f t="shared" si="5"/>
        <v>39.870000000000005</v>
      </c>
      <c r="L25">
        <f t="shared" si="5"/>
        <v>-41.850000000000136</v>
      </c>
      <c r="M25">
        <f t="shared" si="5"/>
        <v>20.049999999999997</v>
      </c>
      <c r="N25">
        <f t="shared" si="5"/>
        <v>28.18</v>
      </c>
    </row>
  </sheetData>
  <sheetProtection/>
  <mergeCells count="7">
    <mergeCell ref="M1:N1"/>
    <mergeCell ref="K1:L1"/>
    <mergeCell ref="C1:D1"/>
    <mergeCell ref="E1:J1"/>
    <mergeCell ref="E2:F2"/>
    <mergeCell ref="G2:H2"/>
    <mergeCell ref="I2:J2"/>
  </mergeCells>
  <printOptions/>
  <pageMargins left="0.5905511811023623" right="0.1968503937007874" top="0.1968503937007874" bottom="0.1968503937007874" header="0.5118110236220472" footer="0.5118110236220472"/>
  <pageSetup fitToHeight="26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7">
      <selection activeCell="C9" sqref="C9:O9"/>
    </sheetView>
  </sheetViews>
  <sheetFormatPr defaultColWidth="9.00390625" defaultRowHeight="12.75"/>
  <cols>
    <col min="1" max="1" width="14.75390625" style="0" customWidth="1"/>
    <col min="2" max="2" width="28.625" style="0" customWidth="1"/>
    <col min="9" max="9" width="9.625" style="0" bestFit="1" customWidth="1"/>
    <col min="14" max="14" width="10.875" style="0" bestFit="1" customWidth="1"/>
    <col min="15" max="15" width="13.25390625" style="0" customWidth="1"/>
  </cols>
  <sheetData>
    <row r="1" spans="1:15" ht="12.75">
      <c r="A1" s="76"/>
      <c r="B1" s="76"/>
      <c r="C1" s="76"/>
      <c r="D1" s="76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51" customHeight="1">
      <c r="A4" s="36" t="s">
        <v>1</v>
      </c>
      <c r="B4" s="37" t="s">
        <v>2</v>
      </c>
      <c r="C4" s="77" t="s">
        <v>3</v>
      </c>
      <c r="D4" s="78"/>
      <c r="E4" s="77" t="s">
        <v>9</v>
      </c>
      <c r="F4" s="81"/>
      <c r="G4" s="81"/>
      <c r="H4" s="81"/>
      <c r="I4" s="81"/>
      <c r="J4" s="78"/>
      <c r="K4" s="79" t="s">
        <v>10</v>
      </c>
      <c r="L4" s="80"/>
      <c r="M4" s="77" t="s">
        <v>11</v>
      </c>
      <c r="N4" s="78"/>
      <c r="O4" s="37" t="s">
        <v>12</v>
      </c>
    </row>
    <row r="5" spans="1:15" ht="14.25">
      <c r="A5" s="36"/>
      <c r="B5" s="37"/>
      <c r="C5" s="8"/>
      <c r="D5" s="8"/>
      <c r="E5" s="77" t="s">
        <v>6</v>
      </c>
      <c r="F5" s="78"/>
      <c r="G5" s="77" t="s">
        <v>7</v>
      </c>
      <c r="H5" s="78"/>
      <c r="I5" s="77" t="s">
        <v>8</v>
      </c>
      <c r="J5" s="78"/>
      <c r="K5" s="37"/>
      <c r="L5" s="37"/>
      <c r="M5" s="8"/>
      <c r="N5" s="8"/>
      <c r="O5" s="37"/>
    </row>
    <row r="6" spans="1:15" ht="14.25">
      <c r="A6" s="7"/>
      <c r="B6" s="8"/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4</v>
      </c>
      <c r="L6" s="8" t="s">
        <v>5</v>
      </c>
      <c r="M6" s="8" t="s">
        <v>4</v>
      </c>
      <c r="N6" s="8" t="s">
        <v>5</v>
      </c>
      <c r="O6" s="8"/>
    </row>
    <row r="7" spans="1:15" ht="15.75">
      <c r="A7" s="21" t="s">
        <v>45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7" ht="45">
      <c r="A8" s="9" t="s">
        <v>14</v>
      </c>
      <c r="B8" s="22" t="s">
        <v>157</v>
      </c>
      <c r="C8" s="19">
        <v>155</v>
      </c>
      <c r="D8" s="19">
        <v>205</v>
      </c>
      <c r="E8" s="24">
        <v>3.78</v>
      </c>
      <c r="F8" s="19">
        <v>4.73</v>
      </c>
      <c r="G8" s="19">
        <v>3.07</v>
      </c>
      <c r="H8" s="19">
        <v>4.07</v>
      </c>
      <c r="I8" s="24">
        <v>24.08</v>
      </c>
      <c r="J8" s="19">
        <v>32.09</v>
      </c>
      <c r="K8" s="19">
        <v>128</v>
      </c>
      <c r="L8" s="19">
        <v>161</v>
      </c>
      <c r="M8" s="19">
        <v>1.09</v>
      </c>
      <c r="N8" s="24">
        <v>1.46</v>
      </c>
      <c r="O8" s="18" t="s">
        <v>86</v>
      </c>
      <c r="P8" s="35"/>
      <c r="Q8" s="12"/>
    </row>
    <row r="9" spans="1:16" ht="33.75" customHeight="1">
      <c r="A9" s="20"/>
      <c r="B9" s="22" t="s">
        <v>214</v>
      </c>
      <c r="C9" s="51" t="s">
        <v>215</v>
      </c>
      <c r="D9" s="51" t="s">
        <v>216</v>
      </c>
      <c r="E9" s="19">
        <v>4.73</v>
      </c>
      <c r="F9" s="19">
        <v>6.31</v>
      </c>
      <c r="G9" s="24">
        <v>6.88</v>
      </c>
      <c r="H9" s="24">
        <v>9.17</v>
      </c>
      <c r="I9" s="19">
        <v>14.56</v>
      </c>
      <c r="J9" s="19">
        <v>19.41</v>
      </c>
      <c r="K9" s="19">
        <v>129</v>
      </c>
      <c r="L9" s="19">
        <v>172</v>
      </c>
      <c r="M9" s="19">
        <v>0.07</v>
      </c>
      <c r="N9" s="19">
        <v>0.09</v>
      </c>
      <c r="O9" s="19" t="s">
        <v>77</v>
      </c>
      <c r="P9" s="10"/>
    </row>
    <row r="10" spans="1:15" ht="21" customHeight="1">
      <c r="A10" s="7"/>
      <c r="B10" s="22" t="s">
        <v>41</v>
      </c>
      <c r="C10" s="19">
        <v>150</v>
      </c>
      <c r="D10" s="19">
        <v>180</v>
      </c>
      <c r="E10" s="19">
        <v>3.04</v>
      </c>
      <c r="F10" s="19">
        <v>3.67</v>
      </c>
      <c r="G10" s="19">
        <v>2.65</v>
      </c>
      <c r="H10" s="19">
        <v>3.19</v>
      </c>
      <c r="I10" s="19">
        <v>13.2</v>
      </c>
      <c r="J10" s="19">
        <v>15.82</v>
      </c>
      <c r="K10" s="19">
        <v>67</v>
      </c>
      <c r="L10" s="19">
        <v>80.4</v>
      </c>
      <c r="M10" s="19">
        <v>1.19</v>
      </c>
      <c r="N10" s="19">
        <v>1.43</v>
      </c>
      <c r="O10" s="8" t="s">
        <v>74</v>
      </c>
    </row>
    <row r="11" spans="1:15" ht="15.75">
      <c r="A11" s="9" t="s">
        <v>15</v>
      </c>
      <c r="B11" s="25"/>
      <c r="C11" s="26"/>
      <c r="D11" s="26"/>
      <c r="E11" s="26">
        <f aca="true" t="shared" si="0" ref="E11:N11">SUM(E8:E10)</f>
        <v>11.55</v>
      </c>
      <c r="F11" s="26">
        <f t="shared" si="0"/>
        <v>14.709999999999999</v>
      </c>
      <c r="G11" s="26">
        <f t="shared" si="0"/>
        <v>12.6</v>
      </c>
      <c r="H11" s="26">
        <f t="shared" si="0"/>
        <v>16.43</v>
      </c>
      <c r="I11" s="31">
        <f t="shared" si="0"/>
        <v>51.84</v>
      </c>
      <c r="J11" s="26">
        <f t="shared" si="0"/>
        <v>67.32</v>
      </c>
      <c r="K11" s="26">
        <f t="shared" si="0"/>
        <v>324</v>
      </c>
      <c r="L11" s="26">
        <f t="shared" si="0"/>
        <v>413.4</v>
      </c>
      <c r="M11" s="26">
        <f t="shared" si="0"/>
        <v>2.35</v>
      </c>
      <c r="N11" s="26">
        <f t="shared" si="0"/>
        <v>2.98</v>
      </c>
      <c r="O11" s="14"/>
    </row>
    <row r="12" spans="1:15" ht="21.75" customHeight="1">
      <c r="A12" s="32" t="s">
        <v>39</v>
      </c>
      <c r="B12" s="23" t="s">
        <v>95</v>
      </c>
      <c r="C12" s="19" t="s">
        <v>152</v>
      </c>
      <c r="D12" s="19" t="s">
        <v>178</v>
      </c>
      <c r="E12" s="19">
        <v>0.59</v>
      </c>
      <c r="F12" s="19">
        <v>0.63</v>
      </c>
      <c r="G12" s="19">
        <v>0.15</v>
      </c>
      <c r="H12" s="19">
        <v>0.16</v>
      </c>
      <c r="I12" s="19">
        <v>16.74</v>
      </c>
      <c r="J12" s="19">
        <v>17.78</v>
      </c>
      <c r="K12" s="19">
        <v>71</v>
      </c>
      <c r="L12" s="19">
        <v>75</v>
      </c>
      <c r="M12" s="19">
        <v>21.6</v>
      </c>
      <c r="N12" s="19">
        <v>24.9</v>
      </c>
      <c r="O12" s="19" t="s">
        <v>96</v>
      </c>
    </row>
    <row r="13" spans="1:15" ht="30">
      <c r="A13" s="16" t="s">
        <v>17</v>
      </c>
      <c r="B13" s="25"/>
      <c r="C13" s="26">
        <v>395</v>
      </c>
      <c r="D13" s="26">
        <v>507</v>
      </c>
      <c r="E13" s="26">
        <v>0.59</v>
      </c>
      <c r="F13" s="26">
        <v>0.63</v>
      </c>
      <c r="G13" s="26">
        <v>0.15</v>
      </c>
      <c r="H13" s="26">
        <v>0.16</v>
      </c>
      <c r="I13" s="26">
        <v>16.74</v>
      </c>
      <c r="J13" s="26">
        <v>17.78</v>
      </c>
      <c r="K13" s="26">
        <v>71</v>
      </c>
      <c r="L13" s="26">
        <v>75</v>
      </c>
      <c r="M13" s="26">
        <v>21.6</v>
      </c>
      <c r="N13" s="26">
        <v>24.9</v>
      </c>
      <c r="O13" s="19"/>
    </row>
    <row r="14" spans="1:15" ht="26.25" customHeight="1">
      <c r="A14" s="21" t="s">
        <v>18</v>
      </c>
      <c r="B14" s="23" t="s">
        <v>37</v>
      </c>
      <c r="C14" s="19">
        <v>30</v>
      </c>
      <c r="D14" s="19">
        <v>60</v>
      </c>
      <c r="E14" s="19">
        <v>0.27</v>
      </c>
      <c r="F14" s="19">
        <v>0.54</v>
      </c>
      <c r="G14" s="19">
        <v>1.41</v>
      </c>
      <c r="H14" s="19">
        <v>2.82</v>
      </c>
      <c r="I14" s="19">
        <v>1.77</v>
      </c>
      <c r="J14" s="19">
        <v>3.55</v>
      </c>
      <c r="K14" s="19">
        <v>25.7</v>
      </c>
      <c r="L14" s="19">
        <v>38.5</v>
      </c>
      <c r="M14" s="19">
        <v>1.65</v>
      </c>
      <c r="N14" s="19">
        <v>3.3</v>
      </c>
      <c r="O14" s="19" t="s">
        <v>69</v>
      </c>
    </row>
    <row r="15" spans="1:15" ht="30">
      <c r="A15" s="7"/>
      <c r="B15" s="22" t="s">
        <v>136</v>
      </c>
      <c r="C15" s="19">
        <v>150</v>
      </c>
      <c r="D15" s="19">
        <v>200</v>
      </c>
      <c r="E15" s="19">
        <v>1.65</v>
      </c>
      <c r="F15" s="19">
        <v>2.06</v>
      </c>
      <c r="G15" s="19">
        <v>2.89</v>
      </c>
      <c r="H15" s="19">
        <v>3.62</v>
      </c>
      <c r="I15" s="19">
        <v>9.06</v>
      </c>
      <c r="J15" s="19">
        <v>9.25</v>
      </c>
      <c r="K15" s="19">
        <v>75</v>
      </c>
      <c r="L15" s="19">
        <v>92</v>
      </c>
      <c r="M15" s="19">
        <v>3.45</v>
      </c>
      <c r="N15" s="19">
        <v>4.6</v>
      </c>
      <c r="O15" s="8" t="s">
        <v>75</v>
      </c>
    </row>
    <row r="16" spans="1:15" ht="21" customHeight="1">
      <c r="A16" s="7"/>
      <c r="B16" s="22" t="s">
        <v>137</v>
      </c>
      <c r="C16" s="19">
        <v>120</v>
      </c>
      <c r="D16" s="19">
        <v>160</v>
      </c>
      <c r="E16" s="19">
        <v>8.14</v>
      </c>
      <c r="F16" s="19">
        <v>10.85</v>
      </c>
      <c r="G16" s="19">
        <v>9.04</v>
      </c>
      <c r="H16" s="19">
        <v>12.05</v>
      </c>
      <c r="I16" s="19">
        <v>10.3</v>
      </c>
      <c r="J16" s="19">
        <v>13.73</v>
      </c>
      <c r="K16" s="19">
        <v>155</v>
      </c>
      <c r="L16" s="19">
        <v>207</v>
      </c>
      <c r="M16" s="19">
        <v>0.45</v>
      </c>
      <c r="N16" s="19">
        <v>0.6</v>
      </c>
      <c r="O16" s="8" t="s">
        <v>104</v>
      </c>
    </row>
    <row r="17" spans="1:15" ht="19.5" customHeight="1">
      <c r="A17" s="7"/>
      <c r="B17" s="23" t="s">
        <v>29</v>
      </c>
      <c r="C17" s="19">
        <v>180</v>
      </c>
      <c r="D17" s="19">
        <v>180</v>
      </c>
      <c r="E17" s="19">
        <v>0.96</v>
      </c>
      <c r="F17" s="19">
        <v>0.96</v>
      </c>
      <c r="G17" s="19">
        <v>0</v>
      </c>
      <c r="H17" s="19">
        <v>0</v>
      </c>
      <c r="I17" s="19">
        <v>18.18</v>
      </c>
      <c r="J17" s="19">
        <v>18.18</v>
      </c>
      <c r="K17" s="19">
        <v>76</v>
      </c>
      <c r="L17" s="19">
        <v>76</v>
      </c>
      <c r="M17" s="19">
        <v>3.6</v>
      </c>
      <c r="N17" s="19">
        <v>3.6</v>
      </c>
      <c r="O17" s="19" t="s">
        <v>60</v>
      </c>
    </row>
    <row r="18" spans="1:16" ht="30">
      <c r="A18" s="20"/>
      <c r="B18" s="23" t="s">
        <v>21</v>
      </c>
      <c r="C18" s="19">
        <v>25</v>
      </c>
      <c r="D18" s="19">
        <v>35</v>
      </c>
      <c r="E18" s="19">
        <v>1.97</v>
      </c>
      <c r="F18" s="19">
        <v>2.96</v>
      </c>
      <c r="G18" s="19">
        <v>0.25</v>
      </c>
      <c r="H18" s="19">
        <v>0.35</v>
      </c>
      <c r="I18" s="19">
        <v>12.07</v>
      </c>
      <c r="J18" s="19">
        <v>16.9</v>
      </c>
      <c r="K18" s="19">
        <v>59.12</v>
      </c>
      <c r="L18" s="19">
        <v>83</v>
      </c>
      <c r="M18" s="19">
        <v>0</v>
      </c>
      <c r="N18" s="19">
        <v>0</v>
      </c>
      <c r="O18" s="18" t="s">
        <v>78</v>
      </c>
      <c r="P18" s="10"/>
    </row>
    <row r="19" spans="1:16" ht="30">
      <c r="A19" s="20"/>
      <c r="B19" s="23" t="s">
        <v>22</v>
      </c>
      <c r="C19" s="19">
        <v>30</v>
      </c>
      <c r="D19" s="19">
        <v>40</v>
      </c>
      <c r="E19" s="19">
        <v>1.65</v>
      </c>
      <c r="F19" s="19">
        <v>1.98</v>
      </c>
      <c r="G19" s="19">
        <v>0.3</v>
      </c>
      <c r="H19" s="19">
        <v>0.36</v>
      </c>
      <c r="I19" s="19">
        <v>8.35</v>
      </c>
      <c r="J19" s="19">
        <v>10.02</v>
      </c>
      <c r="K19" s="19">
        <v>43.4</v>
      </c>
      <c r="L19" s="19">
        <v>52.05</v>
      </c>
      <c r="M19" s="19">
        <v>0</v>
      </c>
      <c r="N19" s="19">
        <v>0</v>
      </c>
      <c r="O19" s="18" t="s">
        <v>78</v>
      </c>
      <c r="P19" s="10"/>
    </row>
    <row r="20" spans="1:16" ht="16.5" customHeight="1">
      <c r="A20" s="20"/>
      <c r="B20" s="23" t="s">
        <v>201</v>
      </c>
      <c r="C20" s="19"/>
      <c r="D20" s="19">
        <v>30</v>
      </c>
      <c r="E20" s="19"/>
      <c r="F20" s="19">
        <v>0.24</v>
      </c>
      <c r="G20" s="19"/>
      <c r="H20" s="19">
        <v>0.03</v>
      </c>
      <c r="I20" s="19"/>
      <c r="J20" s="19">
        <v>23.94</v>
      </c>
      <c r="K20" s="19"/>
      <c r="L20" s="19">
        <v>98</v>
      </c>
      <c r="M20" s="19"/>
      <c r="N20" s="19">
        <v>0</v>
      </c>
      <c r="O20" s="18"/>
      <c r="P20" s="10"/>
    </row>
    <row r="21" spans="1:15" ht="22.5" customHeight="1">
      <c r="A21" s="9" t="s">
        <v>23</v>
      </c>
      <c r="B21" s="25"/>
      <c r="C21" s="26">
        <f>SUM(C14:C20)</f>
        <v>535</v>
      </c>
      <c r="D21" s="26">
        <f>SUM(D14:D20)</f>
        <v>705</v>
      </c>
      <c r="E21" s="26">
        <f aca="true" t="shared" si="1" ref="E21:N21">SUM(E14:E19)</f>
        <v>14.64</v>
      </c>
      <c r="F21" s="26">
        <f>SUM(F14:F20)</f>
        <v>19.59</v>
      </c>
      <c r="G21" s="26">
        <f t="shared" si="1"/>
        <v>13.89</v>
      </c>
      <c r="H21" s="26">
        <f>SUM(H14:H20)</f>
        <v>19.230000000000004</v>
      </c>
      <c r="I21" s="26">
        <f t="shared" si="1"/>
        <v>59.730000000000004</v>
      </c>
      <c r="J21" s="50">
        <f>SUM(J14:J20)</f>
        <v>95.57</v>
      </c>
      <c r="K21" s="50">
        <f t="shared" si="1"/>
        <v>434.21999999999997</v>
      </c>
      <c r="L21" s="50">
        <f>SUM(L14:L20)</f>
        <v>646.55</v>
      </c>
      <c r="M21" s="26">
        <f t="shared" si="1"/>
        <v>9.15</v>
      </c>
      <c r="N21" s="26">
        <f t="shared" si="1"/>
        <v>12.1</v>
      </c>
      <c r="O21" s="8"/>
    </row>
    <row r="22" spans="1:15" ht="49.5" customHeight="1">
      <c r="A22" s="9" t="s">
        <v>24</v>
      </c>
      <c r="B22" s="22" t="s">
        <v>166</v>
      </c>
      <c r="C22" s="19" t="s">
        <v>153</v>
      </c>
      <c r="D22" s="19" t="s">
        <v>147</v>
      </c>
      <c r="E22" s="19">
        <v>6.44</v>
      </c>
      <c r="F22" s="19">
        <v>7.5</v>
      </c>
      <c r="G22" s="19">
        <v>7.9</v>
      </c>
      <c r="H22" s="19">
        <v>9.2</v>
      </c>
      <c r="I22" s="19">
        <v>16.57</v>
      </c>
      <c r="J22" s="19">
        <v>21.63</v>
      </c>
      <c r="K22" s="19">
        <v>124</v>
      </c>
      <c r="L22" s="19">
        <v>165</v>
      </c>
      <c r="M22" s="19">
        <v>0.12</v>
      </c>
      <c r="N22" s="19">
        <v>0.14</v>
      </c>
      <c r="O22" s="8" t="s">
        <v>138</v>
      </c>
    </row>
    <row r="23" spans="1:15" s="27" customFormat="1" ht="22.5" customHeight="1">
      <c r="A23" s="20"/>
      <c r="B23" s="23" t="s">
        <v>98</v>
      </c>
      <c r="C23" s="19">
        <v>150</v>
      </c>
      <c r="D23" s="19">
        <v>180</v>
      </c>
      <c r="E23" s="19">
        <v>4.35</v>
      </c>
      <c r="F23" s="19">
        <v>5.22</v>
      </c>
      <c r="G23" s="19">
        <v>3.45</v>
      </c>
      <c r="H23" s="19">
        <v>4.5</v>
      </c>
      <c r="I23" s="19">
        <v>6.16</v>
      </c>
      <c r="J23" s="19">
        <v>7.68</v>
      </c>
      <c r="K23" s="19">
        <v>76</v>
      </c>
      <c r="L23" s="19">
        <v>91</v>
      </c>
      <c r="M23" s="19">
        <v>1.2</v>
      </c>
      <c r="N23" s="19">
        <v>1.44</v>
      </c>
      <c r="O23" s="19" t="s">
        <v>64</v>
      </c>
    </row>
    <row r="24" spans="1:15" ht="30">
      <c r="A24" s="16" t="s">
        <v>25</v>
      </c>
      <c r="B24" s="25"/>
      <c r="C24" s="26">
        <v>220</v>
      </c>
      <c r="D24" s="26">
        <v>260</v>
      </c>
      <c r="E24" s="26">
        <f aca="true" t="shared" si="2" ref="E24:N24">SUM(E22:E23)</f>
        <v>10.79</v>
      </c>
      <c r="F24" s="26">
        <f t="shared" si="2"/>
        <v>12.719999999999999</v>
      </c>
      <c r="G24" s="26">
        <f t="shared" si="2"/>
        <v>11.350000000000001</v>
      </c>
      <c r="H24" s="26">
        <f t="shared" si="2"/>
        <v>13.7</v>
      </c>
      <c r="I24" s="26">
        <f t="shared" si="2"/>
        <v>22.73</v>
      </c>
      <c r="J24" s="26">
        <f t="shared" si="2"/>
        <v>29.31</v>
      </c>
      <c r="K24" s="26">
        <f>SUM(K22:K23)</f>
        <v>200</v>
      </c>
      <c r="L24" s="26">
        <f t="shared" si="2"/>
        <v>256</v>
      </c>
      <c r="M24" s="26">
        <f t="shared" si="2"/>
        <v>1.3199999999999998</v>
      </c>
      <c r="N24" s="26">
        <f t="shared" si="2"/>
        <v>1.58</v>
      </c>
      <c r="O24" s="8"/>
    </row>
    <row r="25" spans="1:15" ht="30">
      <c r="A25" s="16" t="s">
        <v>26</v>
      </c>
      <c r="B25" s="13"/>
      <c r="C25" s="14"/>
      <c r="D25" s="14"/>
      <c r="E25" s="26">
        <f aca="true" t="shared" si="3" ref="E25:N25">E24+E21+E13+E11</f>
        <v>37.57</v>
      </c>
      <c r="F25" s="26">
        <f t="shared" si="3"/>
        <v>47.650000000000006</v>
      </c>
      <c r="G25" s="26">
        <f t="shared" si="3"/>
        <v>37.99</v>
      </c>
      <c r="H25" s="26">
        <f t="shared" si="3"/>
        <v>49.52</v>
      </c>
      <c r="I25" s="31">
        <f t="shared" si="3"/>
        <v>151.04000000000002</v>
      </c>
      <c r="J25" s="26">
        <f t="shared" si="3"/>
        <v>209.98</v>
      </c>
      <c r="K25" s="26">
        <f t="shared" si="3"/>
        <v>1029.22</v>
      </c>
      <c r="L25" s="26">
        <f t="shared" si="3"/>
        <v>1390.9499999999998</v>
      </c>
      <c r="M25" s="26">
        <f t="shared" si="3"/>
        <v>34.42</v>
      </c>
      <c r="N25" s="26">
        <f t="shared" si="3"/>
        <v>41.559999999999995</v>
      </c>
      <c r="O25" s="14"/>
    </row>
    <row r="26" spans="1:15" ht="12.75">
      <c r="A26" s="1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6" ht="12.75">
      <c r="B27" t="s">
        <v>107</v>
      </c>
      <c r="E27">
        <v>36</v>
      </c>
      <c r="F27">
        <v>46</v>
      </c>
      <c r="G27">
        <v>40</v>
      </c>
      <c r="H27">
        <v>51</v>
      </c>
      <c r="I27">
        <v>141</v>
      </c>
      <c r="J27">
        <v>196</v>
      </c>
      <c r="K27">
        <v>975</v>
      </c>
      <c r="L27">
        <v>1350</v>
      </c>
      <c r="M27">
        <v>28</v>
      </c>
      <c r="N27">
        <v>32</v>
      </c>
      <c r="P27" s="11"/>
    </row>
    <row r="28" spans="2:14" ht="12.75">
      <c r="B28" t="s">
        <v>112</v>
      </c>
      <c r="E28">
        <v>-0.66</v>
      </c>
      <c r="F28">
        <v>-0.3</v>
      </c>
      <c r="G28">
        <v>-4.97</v>
      </c>
      <c r="H28">
        <v>-4.12</v>
      </c>
      <c r="I28">
        <v>1.37</v>
      </c>
      <c r="J28">
        <v>0.82</v>
      </c>
      <c r="K28">
        <f>K25-K27</f>
        <v>54.22000000000003</v>
      </c>
      <c r="L28">
        <f>L25-L27</f>
        <v>40.94999999999982</v>
      </c>
      <c r="M28">
        <v>6.93</v>
      </c>
      <c r="N28">
        <v>9.54</v>
      </c>
    </row>
  </sheetData>
  <sheetProtection/>
  <mergeCells count="8">
    <mergeCell ref="A1:D1"/>
    <mergeCell ref="M4:N4"/>
    <mergeCell ref="K4:L4"/>
    <mergeCell ref="C4:D4"/>
    <mergeCell ref="E4:J4"/>
    <mergeCell ref="E5:F5"/>
    <mergeCell ref="G5:H5"/>
    <mergeCell ref="I5:J5"/>
  </mergeCells>
  <printOptions/>
  <pageMargins left="0.5905511811023623" right="0.1968503937007874" top="0.1968503937007874" bottom="0.1968503937007874" header="0.5118110236220472" footer="0.5118110236220472"/>
  <pageSetup fitToHeight="24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7">
      <selection activeCell="H30" sqref="H30"/>
    </sheetView>
  </sheetViews>
  <sheetFormatPr defaultColWidth="9.00390625" defaultRowHeight="12.75"/>
  <cols>
    <col min="1" max="1" width="12.00390625" style="0" customWidth="1"/>
    <col min="2" max="2" width="26.75390625" style="0" customWidth="1"/>
    <col min="3" max="3" width="10.375" style="0" customWidth="1"/>
    <col min="13" max="13" width="10.875" style="0" bestFit="1" customWidth="1"/>
    <col min="15" max="15" width="13.625" style="0" customWidth="1"/>
  </cols>
  <sheetData>
    <row r="1" s="15" customFormat="1" ht="14.25"/>
    <row r="2" spans="1:15" s="15" customFormat="1" ht="51" customHeight="1">
      <c r="A2" s="36" t="s">
        <v>1</v>
      </c>
      <c r="B2" s="37" t="s">
        <v>2</v>
      </c>
      <c r="C2" s="77" t="s">
        <v>3</v>
      </c>
      <c r="D2" s="78"/>
      <c r="E2" s="77" t="s">
        <v>9</v>
      </c>
      <c r="F2" s="81"/>
      <c r="G2" s="81"/>
      <c r="H2" s="81"/>
      <c r="I2" s="81"/>
      <c r="J2" s="78"/>
      <c r="K2" s="79" t="s">
        <v>10</v>
      </c>
      <c r="L2" s="80"/>
      <c r="M2" s="77" t="s">
        <v>11</v>
      </c>
      <c r="N2" s="78"/>
      <c r="O2" s="37" t="s">
        <v>12</v>
      </c>
    </row>
    <row r="3" spans="1:15" s="15" customFormat="1" ht="14.25">
      <c r="A3" s="36"/>
      <c r="B3" s="37"/>
      <c r="C3" s="8"/>
      <c r="D3" s="8"/>
      <c r="E3" s="77" t="s">
        <v>6</v>
      </c>
      <c r="F3" s="78"/>
      <c r="G3" s="77" t="s">
        <v>7</v>
      </c>
      <c r="H3" s="78"/>
      <c r="I3" s="77" t="s">
        <v>8</v>
      </c>
      <c r="J3" s="78"/>
      <c r="K3" s="37"/>
      <c r="L3" s="37"/>
      <c r="M3" s="8"/>
      <c r="N3" s="8"/>
      <c r="O3" s="37"/>
    </row>
    <row r="4" spans="1:15" s="15" customFormat="1" ht="14.25">
      <c r="A4" s="7"/>
      <c r="B4" s="8"/>
      <c r="C4" s="8" t="s">
        <v>4</v>
      </c>
      <c r="D4" s="8" t="s">
        <v>5</v>
      </c>
      <c r="E4" s="8" t="s">
        <v>4</v>
      </c>
      <c r="F4" s="8" t="s">
        <v>5</v>
      </c>
      <c r="G4" s="8" t="s">
        <v>4</v>
      </c>
      <c r="H4" s="8" t="s">
        <v>5</v>
      </c>
      <c r="I4" s="8" t="s">
        <v>4</v>
      </c>
      <c r="J4" s="8" t="s">
        <v>5</v>
      </c>
      <c r="K4" s="8" t="s">
        <v>4</v>
      </c>
      <c r="L4" s="8" t="s">
        <v>5</v>
      </c>
      <c r="M4" s="8" t="s">
        <v>4</v>
      </c>
      <c r="N4" s="8" t="s">
        <v>5</v>
      </c>
      <c r="O4" s="8"/>
    </row>
    <row r="5" spans="1:15" s="15" customFormat="1" ht="15">
      <c r="A5" s="9" t="s">
        <v>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s="15" customFormat="1" ht="45">
      <c r="A6" s="9" t="s">
        <v>14</v>
      </c>
      <c r="B6" s="22" t="s">
        <v>139</v>
      </c>
      <c r="C6" s="19">
        <v>155</v>
      </c>
      <c r="D6" s="19">
        <v>205</v>
      </c>
      <c r="E6" s="24">
        <v>4.01</v>
      </c>
      <c r="F6" s="19">
        <v>5.35</v>
      </c>
      <c r="G6" s="19">
        <v>5.69</v>
      </c>
      <c r="H6" s="19">
        <v>6.38</v>
      </c>
      <c r="I6" s="24">
        <v>20.36</v>
      </c>
      <c r="J6" s="19">
        <v>27.13</v>
      </c>
      <c r="K6" s="19">
        <v>108</v>
      </c>
      <c r="L6" s="19">
        <v>161</v>
      </c>
      <c r="M6" s="24">
        <v>1.04</v>
      </c>
      <c r="N6" s="19">
        <v>1.38</v>
      </c>
      <c r="O6" s="54" t="s">
        <v>103</v>
      </c>
      <c r="P6" s="38"/>
      <c r="Q6" s="39"/>
    </row>
    <row r="7" spans="1:15" ht="30">
      <c r="A7" s="20"/>
      <c r="B7" s="22" t="s">
        <v>82</v>
      </c>
      <c r="C7" s="51" t="s">
        <v>127</v>
      </c>
      <c r="D7" s="51" t="s">
        <v>127</v>
      </c>
      <c r="E7" s="19">
        <v>2.45</v>
      </c>
      <c r="F7" s="19">
        <v>2.45</v>
      </c>
      <c r="G7" s="19">
        <v>7.55</v>
      </c>
      <c r="H7" s="19">
        <v>7.55</v>
      </c>
      <c r="I7" s="19">
        <v>14.62</v>
      </c>
      <c r="J7" s="19">
        <v>14.62</v>
      </c>
      <c r="K7" s="19">
        <v>99</v>
      </c>
      <c r="L7" s="19">
        <v>99</v>
      </c>
      <c r="M7" s="19">
        <v>0</v>
      </c>
      <c r="N7" s="19">
        <v>0</v>
      </c>
      <c r="O7" s="19" t="s">
        <v>84</v>
      </c>
    </row>
    <row r="8" spans="1:16" ht="35.25" customHeight="1">
      <c r="A8" s="20"/>
      <c r="B8" s="22" t="s">
        <v>125</v>
      </c>
      <c r="C8" s="19">
        <v>150</v>
      </c>
      <c r="D8" s="19">
        <v>180</v>
      </c>
      <c r="E8" s="19">
        <v>2.34</v>
      </c>
      <c r="F8" s="19">
        <v>2.8</v>
      </c>
      <c r="G8" s="19">
        <v>2</v>
      </c>
      <c r="H8" s="19">
        <v>2.41</v>
      </c>
      <c r="I8" s="19">
        <v>6.2</v>
      </c>
      <c r="J8" s="19">
        <v>7.44</v>
      </c>
      <c r="K8" s="19">
        <v>70</v>
      </c>
      <c r="L8" s="19">
        <v>84</v>
      </c>
      <c r="M8" s="19">
        <v>0.97</v>
      </c>
      <c r="N8" s="19">
        <v>1.17</v>
      </c>
      <c r="O8" s="19" t="s">
        <v>124</v>
      </c>
      <c r="P8" s="10"/>
    </row>
    <row r="9" spans="1:15" s="15" customFormat="1" ht="24" customHeight="1">
      <c r="A9" s="9" t="s">
        <v>15</v>
      </c>
      <c r="B9" s="25"/>
      <c r="C9" s="26"/>
      <c r="D9" s="26"/>
      <c r="E9" s="31">
        <f aca="true" t="shared" si="0" ref="E9:N9">SUM(E6:E8)</f>
        <v>8.8</v>
      </c>
      <c r="F9" s="26">
        <f t="shared" si="0"/>
        <v>10.6</v>
      </c>
      <c r="G9" s="26">
        <f t="shared" si="0"/>
        <v>15.24</v>
      </c>
      <c r="H9" s="26">
        <f t="shared" si="0"/>
        <v>16.34</v>
      </c>
      <c r="I9" s="31">
        <f t="shared" si="0"/>
        <v>41.18</v>
      </c>
      <c r="J9" s="26">
        <f t="shared" si="0"/>
        <v>49.19</v>
      </c>
      <c r="K9" s="26">
        <f t="shared" si="0"/>
        <v>277</v>
      </c>
      <c r="L9" s="26">
        <f t="shared" si="0"/>
        <v>344</v>
      </c>
      <c r="M9" s="26">
        <f t="shared" si="0"/>
        <v>2.01</v>
      </c>
      <c r="N9" s="26">
        <f t="shared" si="0"/>
        <v>2.55</v>
      </c>
      <c r="O9" s="14"/>
    </row>
    <row r="10" spans="1:15" ht="21" customHeight="1">
      <c r="A10" s="21" t="s">
        <v>16</v>
      </c>
      <c r="B10" s="23" t="s">
        <v>150</v>
      </c>
      <c r="C10" s="17">
        <v>50</v>
      </c>
      <c r="D10" s="17">
        <v>55</v>
      </c>
      <c r="E10" s="17">
        <v>0.75</v>
      </c>
      <c r="F10" s="17">
        <v>0.83</v>
      </c>
      <c r="G10" s="17">
        <v>0.25</v>
      </c>
      <c r="H10" s="17">
        <v>0.28</v>
      </c>
      <c r="I10" s="17">
        <v>10.5</v>
      </c>
      <c r="J10" s="17">
        <v>11.55</v>
      </c>
      <c r="K10" s="17">
        <v>48</v>
      </c>
      <c r="L10" s="17">
        <v>53</v>
      </c>
      <c r="M10" s="17">
        <v>5</v>
      </c>
      <c r="N10" s="17">
        <v>5.5</v>
      </c>
      <c r="O10" s="17" t="s">
        <v>55</v>
      </c>
    </row>
    <row r="11" spans="1:15" ht="34.5" customHeight="1">
      <c r="A11" s="21"/>
      <c r="B11" s="22" t="s">
        <v>151</v>
      </c>
      <c r="C11" s="17"/>
      <c r="D11" s="17">
        <v>200</v>
      </c>
      <c r="E11" s="17"/>
      <c r="F11" s="17">
        <v>0.61</v>
      </c>
      <c r="G11" s="17"/>
      <c r="H11" s="17">
        <v>0.25</v>
      </c>
      <c r="I11" s="17"/>
      <c r="J11" s="17">
        <v>18.67</v>
      </c>
      <c r="K11" s="17"/>
      <c r="L11" s="17">
        <v>79</v>
      </c>
      <c r="M11" s="17"/>
      <c r="N11" s="17">
        <v>90</v>
      </c>
      <c r="O11" s="17"/>
    </row>
    <row r="12" spans="1:15" s="53" customFormat="1" ht="34.5" customHeight="1">
      <c r="A12" s="21"/>
      <c r="B12" s="57" t="s">
        <v>162</v>
      </c>
      <c r="C12" s="58">
        <v>375</v>
      </c>
      <c r="D12" s="58">
        <v>460</v>
      </c>
      <c r="E12" s="58">
        <v>0.75</v>
      </c>
      <c r="F12" s="58">
        <v>0.83</v>
      </c>
      <c r="G12" s="58">
        <v>0.25</v>
      </c>
      <c r="H12" s="58">
        <v>0.28</v>
      </c>
      <c r="I12" s="58">
        <v>10.5</v>
      </c>
      <c r="J12" s="58">
        <v>11.55</v>
      </c>
      <c r="K12" s="58">
        <v>48</v>
      </c>
      <c r="L12" s="58">
        <v>53</v>
      </c>
      <c r="M12" s="58">
        <v>5</v>
      </c>
      <c r="N12" s="58">
        <v>5.5</v>
      </c>
      <c r="O12" s="58"/>
    </row>
    <row r="13" spans="1:16" ht="45">
      <c r="A13" s="21" t="s">
        <v>18</v>
      </c>
      <c r="B13" s="22" t="s">
        <v>19</v>
      </c>
      <c r="C13" s="19">
        <v>30</v>
      </c>
      <c r="D13" s="19">
        <v>45</v>
      </c>
      <c r="E13" s="19">
        <v>1.18</v>
      </c>
      <c r="F13" s="19">
        <v>1.57</v>
      </c>
      <c r="G13" s="19">
        <v>3.44</v>
      </c>
      <c r="H13" s="19">
        <v>5.16</v>
      </c>
      <c r="I13" s="19">
        <v>7.3</v>
      </c>
      <c r="J13" s="19">
        <v>9.79</v>
      </c>
      <c r="K13" s="19">
        <v>33.4</v>
      </c>
      <c r="L13" s="19">
        <v>50.1</v>
      </c>
      <c r="M13" s="19">
        <v>7</v>
      </c>
      <c r="N13" s="19">
        <v>9.4</v>
      </c>
      <c r="O13" s="19" t="s">
        <v>56</v>
      </c>
      <c r="P13" s="10"/>
    </row>
    <row r="14" spans="1:15" s="15" customFormat="1" ht="34.5" customHeight="1">
      <c r="A14" s="7"/>
      <c r="B14" s="22" t="s">
        <v>140</v>
      </c>
      <c r="C14" s="19" t="s">
        <v>205</v>
      </c>
      <c r="D14" s="19" t="s">
        <v>206</v>
      </c>
      <c r="E14" s="19">
        <v>1.63</v>
      </c>
      <c r="F14" s="19">
        <v>2.04</v>
      </c>
      <c r="G14" s="19">
        <v>4</v>
      </c>
      <c r="H14" s="19">
        <v>5</v>
      </c>
      <c r="I14" s="19">
        <v>8.29</v>
      </c>
      <c r="J14" s="19">
        <v>10.36</v>
      </c>
      <c r="K14" s="19">
        <v>110</v>
      </c>
      <c r="L14" s="19">
        <v>134</v>
      </c>
      <c r="M14" s="19">
        <v>7.03</v>
      </c>
      <c r="N14" s="19">
        <v>8.78</v>
      </c>
      <c r="O14" s="8" t="s">
        <v>106</v>
      </c>
    </row>
    <row r="15" spans="1:15" ht="34.5" customHeight="1">
      <c r="A15" s="21"/>
      <c r="B15" s="22" t="s">
        <v>194</v>
      </c>
      <c r="C15" s="17">
        <v>60</v>
      </c>
      <c r="D15" s="17">
        <v>80</v>
      </c>
      <c r="E15" s="17">
        <v>7.6</v>
      </c>
      <c r="F15" s="17">
        <v>10.13</v>
      </c>
      <c r="G15" s="17">
        <v>2.94</v>
      </c>
      <c r="H15" s="17">
        <v>3.92</v>
      </c>
      <c r="I15" s="17">
        <v>18.07</v>
      </c>
      <c r="J15" s="17">
        <v>24.09</v>
      </c>
      <c r="K15" s="17">
        <v>93</v>
      </c>
      <c r="L15" s="17">
        <v>124</v>
      </c>
      <c r="M15" s="17">
        <v>0</v>
      </c>
      <c r="N15" s="17">
        <v>0</v>
      </c>
      <c r="O15" s="17" t="s">
        <v>195</v>
      </c>
    </row>
    <row r="16" spans="1:15" ht="34.5" customHeight="1">
      <c r="A16" s="21"/>
      <c r="B16" s="22" t="s">
        <v>198</v>
      </c>
      <c r="C16" s="17">
        <v>100</v>
      </c>
      <c r="D16" s="17">
        <v>150</v>
      </c>
      <c r="E16" s="17">
        <v>3.22</v>
      </c>
      <c r="F16" s="17">
        <v>3.79</v>
      </c>
      <c r="G16" s="17">
        <v>5.28</v>
      </c>
      <c r="H16" s="17">
        <v>9.24</v>
      </c>
      <c r="I16" s="17">
        <v>7.51</v>
      </c>
      <c r="J16" s="17">
        <v>11.17</v>
      </c>
      <c r="K16" s="17">
        <v>80</v>
      </c>
      <c r="L16" s="17">
        <v>120</v>
      </c>
      <c r="M16" s="17">
        <v>5.53</v>
      </c>
      <c r="N16" s="17">
        <v>8.27</v>
      </c>
      <c r="O16" s="17" t="s">
        <v>199</v>
      </c>
    </row>
    <row r="17" spans="1:16" ht="30">
      <c r="A17" s="20"/>
      <c r="B17" s="22" t="s">
        <v>118</v>
      </c>
      <c r="C17" s="19">
        <v>150</v>
      </c>
      <c r="D17" s="19">
        <v>180</v>
      </c>
      <c r="E17" s="19">
        <v>0.17</v>
      </c>
      <c r="F17" s="19">
        <v>0.2</v>
      </c>
      <c r="G17" s="33">
        <v>0.01</v>
      </c>
      <c r="H17" s="33">
        <v>0.01</v>
      </c>
      <c r="I17" s="19">
        <v>20.45</v>
      </c>
      <c r="J17" s="19">
        <v>24.54</v>
      </c>
      <c r="K17" s="19">
        <v>87</v>
      </c>
      <c r="L17" s="19">
        <v>114</v>
      </c>
      <c r="M17" s="19">
        <v>0.11</v>
      </c>
      <c r="N17" s="19">
        <v>0.13</v>
      </c>
      <c r="O17" s="19" t="s">
        <v>117</v>
      </c>
      <c r="P17" s="10"/>
    </row>
    <row r="18" spans="1:16" ht="30">
      <c r="A18" s="20"/>
      <c r="B18" s="23" t="s">
        <v>21</v>
      </c>
      <c r="C18" s="19">
        <v>20</v>
      </c>
      <c r="D18" s="19">
        <v>35</v>
      </c>
      <c r="E18" s="19">
        <v>1.58</v>
      </c>
      <c r="F18" s="19">
        <v>2.96</v>
      </c>
      <c r="G18" s="19">
        <v>0.2</v>
      </c>
      <c r="H18" s="19">
        <v>0.35</v>
      </c>
      <c r="I18" s="19">
        <v>9.66</v>
      </c>
      <c r="J18" s="19">
        <v>16.9</v>
      </c>
      <c r="K18" s="19">
        <v>47.3</v>
      </c>
      <c r="L18" s="19">
        <v>83</v>
      </c>
      <c r="M18" s="19">
        <v>0</v>
      </c>
      <c r="N18" s="19">
        <v>0</v>
      </c>
      <c r="O18" s="18" t="s">
        <v>78</v>
      </c>
      <c r="P18" s="10"/>
    </row>
    <row r="19" spans="1:16" ht="30">
      <c r="A19" s="20"/>
      <c r="B19" s="23" t="s">
        <v>22</v>
      </c>
      <c r="C19" s="19">
        <v>30</v>
      </c>
      <c r="D19" s="19">
        <v>40</v>
      </c>
      <c r="E19" s="19">
        <v>1.65</v>
      </c>
      <c r="F19" s="19">
        <v>1.98</v>
      </c>
      <c r="G19" s="19">
        <v>0.3</v>
      </c>
      <c r="H19" s="19">
        <v>0.36</v>
      </c>
      <c r="I19" s="19">
        <v>8.35</v>
      </c>
      <c r="J19" s="19">
        <v>10.02</v>
      </c>
      <c r="K19" s="19">
        <v>43.4</v>
      </c>
      <c r="L19" s="19">
        <v>52.05</v>
      </c>
      <c r="M19" s="19">
        <v>0</v>
      </c>
      <c r="N19" s="19">
        <v>0</v>
      </c>
      <c r="O19" s="18" t="s">
        <v>78</v>
      </c>
      <c r="P19" s="10"/>
    </row>
    <row r="20" spans="1:15" s="15" customFormat="1" ht="23.25" customHeight="1">
      <c r="A20" s="9" t="s">
        <v>23</v>
      </c>
      <c r="B20" s="25"/>
      <c r="C20" s="26">
        <v>544</v>
      </c>
      <c r="D20" s="26">
        <v>735</v>
      </c>
      <c r="E20" s="26">
        <f aca="true" t="shared" si="1" ref="E20:N20">SUM(E13:E19)</f>
        <v>17.03</v>
      </c>
      <c r="F20" s="26">
        <f t="shared" si="1"/>
        <v>22.67</v>
      </c>
      <c r="G20" s="26">
        <f t="shared" si="1"/>
        <v>16.169999999999998</v>
      </c>
      <c r="H20" s="26">
        <f t="shared" si="1"/>
        <v>24.040000000000003</v>
      </c>
      <c r="I20" s="26">
        <f t="shared" si="1"/>
        <v>79.62999999999998</v>
      </c>
      <c r="J20" s="50">
        <f t="shared" si="1"/>
        <v>106.86999999999999</v>
      </c>
      <c r="K20" s="50">
        <f t="shared" si="1"/>
        <v>494.09999999999997</v>
      </c>
      <c r="L20" s="50">
        <f>SUM(L13:L19)</f>
        <v>677.15</v>
      </c>
      <c r="M20" s="26">
        <f t="shared" si="1"/>
        <v>19.67</v>
      </c>
      <c r="N20" s="26">
        <f t="shared" si="1"/>
        <v>26.58</v>
      </c>
      <c r="O20" s="8"/>
    </row>
    <row r="21" spans="1:15" ht="25.5" customHeight="1">
      <c r="A21" s="21" t="s">
        <v>24</v>
      </c>
      <c r="B21" s="22" t="s">
        <v>131</v>
      </c>
      <c r="C21" s="19" t="s">
        <v>152</v>
      </c>
      <c r="D21" s="19" t="s">
        <v>144</v>
      </c>
      <c r="E21" s="19">
        <v>7</v>
      </c>
      <c r="F21" s="19">
        <v>9.34</v>
      </c>
      <c r="G21" s="19">
        <v>7.6</v>
      </c>
      <c r="H21" s="19">
        <v>8.2</v>
      </c>
      <c r="I21" s="19">
        <v>16.98</v>
      </c>
      <c r="J21" s="19">
        <v>26.64</v>
      </c>
      <c r="K21" s="19">
        <v>128.3</v>
      </c>
      <c r="L21" s="19">
        <v>150.8</v>
      </c>
      <c r="M21" s="19">
        <v>0</v>
      </c>
      <c r="N21" s="19">
        <v>0</v>
      </c>
      <c r="O21" s="19" t="s">
        <v>73</v>
      </c>
    </row>
    <row r="22" spans="1:15" ht="21" customHeight="1">
      <c r="A22" s="20"/>
      <c r="B22" s="23" t="s">
        <v>38</v>
      </c>
      <c r="C22" s="19">
        <v>150</v>
      </c>
      <c r="D22" s="19">
        <v>180</v>
      </c>
      <c r="E22" s="19">
        <v>4.35</v>
      </c>
      <c r="F22" s="19">
        <v>5.22</v>
      </c>
      <c r="G22" s="19">
        <v>3.75</v>
      </c>
      <c r="H22" s="19">
        <v>4.5</v>
      </c>
      <c r="I22" s="19">
        <v>6.3</v>
      </c>
      <c r="J22" s="19">
        <v>7.56</v>
      </c>
      <c r="K22" s="19">
        <v>76</v>
      </c>
      <c r="L22" s="19">
        <v>92</v>
      </c>
      <c r="M22" s="19">
        <v>0.45</v>
      </c>
      <c r="N22" s="19">
        <v>0.54</v>
      </c>
      <c r="O22" s="19" t="s">
        <v>64</v>
      </c>
    </row>
    <row r="23" spans="1:15" s="15" customFormat="1" ht="15.75">
      <c r="A23" s="9" t="s">
        <v>25</v>
      </c>
      <c r="B23" s="25"/>
      <c r="C23" s="26">
        <v>215</v>
      </c>
      <c r="D23" s="26">
        <v>270</v>
      </c>
      <c r="E23" s="31">
        <f>SUM(E21:E22)</f>
        <v>11.35</v>
      </c>
      <c r="F23" s="31">
        <f>SUM(F21:F22)</f>
        <v>14.559999999999999</v>
      </c>
      <c r="G23" s="31">
        <f>SUM(G21:G22)</f>
        <v>11.35</v>
      </c>
      <c r="H23" s="31">
        <f aca="true" t="shared" si="2" ref="H23:N23">SUM(H21:H22)</f>
        <v>12.7</v>
      </c>
      <c r="I23" s="31">
        <f t="shared" si="2"/>
        <v>23.28</v>
      </c>
      <c r="J23" s="31">
        <f t="shared" si="2"/>
        <v>34.2</v>
      </c>
      <c r="K23" s="31">
        <f t="shared" si="2"/>
        <v>204.3</v>
      </c>
      <c r="L23" s="31">
        <f t="shared" si="2"/>
        <v>242.8</v>
      </c>
      <c r="M23" s="31">
        <f t="shared" si="2"/>
        <v>0.45</v>
      </c>
      <c r="N23" s="31">
        <f t="shared" si="2"/>
        <v>0.54</v>
      </c>
      <c r="O23" s="8"/>
    </row>
    <row r="24" spans="1:15" s="15" customFormat="1" ht="15.75">
      <c r="A24" s="9" t="s">
        <v>26</v>
      </c>
      <c r="B24" s="25"/>
      <c r="C24" s="26"/>
      <c r="D24" s="26"/>
      <c r="E24" s="31">
        <f aca="true" t="shared" si="3" ref="E24:K24">E23+E20+E11+E9</f>
        <v>37.18000000000001</v>
      </c>
      <c r="F24" s="26">
        <f t="shared" si="3"/>
        <v>48.440000000000005</v>
      </c>
      <c r="G24" s="26">
        <f t="shared" si="3"/>
        <v>42.76</v>
      </c>
      <c r="H24" s="26">
        <f t="shared" si="3"/>
        <v>53.33</v>
      </c>
      <c r="I24" s="31">
        <f t="shared" si="3"/>
        <v>144.08999999999997</v>
      </c>
      <c r="J24" s="26">
        <f t="shared" si="3"/>
        <v>208.93</v>
      </c>
      <c r="K24" s="26">
        <f t="shared" si="3"/>
        <v>975.4</v>
      </c>
      <c r="L24" s="26">
        <f>L23+L20+L12+L11+L9</f>
        <v>1395.95</v>
      </c>
      <c r="M24" s="26">
        <f>M23+M20+M11+M9</f>
        <v>22.130000000000003</v>
      </c>
      <c r="N24" s="26">
        <f>N23+N20+N11+N9</f>
        <v>119.67</v>
      </c>
      <c r="O24" s="14"/>
    </row>
    <row r="25" spans="2:16" ht="12.75">
      <c r="B25" t="s">
        <v>107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1"/>
    </row>
    <row r="26" spans="2:14" s="55" customFormat="1" ht="12.75">
      <c r="B26" s="55" t="s">
        <v>113</v>
      </c>
      <c r="E26" s="61">
        <f aca="true" t="shared" si="4" ref="E26:N26">E24-E25</f>
        <v>1.1800000000000068</v>
      </c>
      <c r="F26" s="55">
        <f t="shared" si="4"/>
        <v>2.440000000000005</v>
      </c>
      <c r="G26" s="55">
        <f t="shared" si="4"/>
        <v>2.759999999999998</v>
      </c>
      <c r="H26" s="55">
        <f t="shared" si="4"/>
        <v>2.3299999999999983</v>
      </c>
      <c r="I26" s="61">
        <f t="shared" si="4"/>
        <v>3.089999999999975</v>
      </c>
      <c r="J26" s="55">
        <f t="shared" si="4"/>
        <v>12.930000000000007</v>
      </c>
      <c r="K26" s="55">
        <f t="shared" si="4"/>
        <v>0.39999999999997726</v>
      </c>
      <c r="L26" s="55">
        <f t="shared" si="4"/>
        <v>45.950000000000045</v>
      </c>
      <c r="M26" s="55">
        <f t="shared" si="4"/>
        <v>-5.869999999999997</v>
      </c>
      <c r="N26" s="55">
        <f t="shared" si="4"/>
        <v>87.67</v>
      </c>
    </row>
  </sheetData>
  <sheetProtection/>
  <mergeCells count="7">
    <mergeCell ref="M2:N2"/>
    <mergeCell ref="K2:L2"/>
    <mergeCell ref="C2:D2"/>
    <mergeCell ref="E2:J2"/>
    <mergeCell ref="E3:F3"/>
    <mergeCell ref="G3:H3"/>
    <mergeCell ref="I3:J3"/>
  </mergeCells>
  <printOptions/>
  <pageMargins left="0.5905511811023623" right="0.1968503937007874" top="0.1968503937007874" bottom="0.1968503937007874" header="0.5118110236220472" footer="0.31496062992125984"/>
  <pageSetup fitToHeight="26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7">
      <selection activeCell="M24" sqref="M24"/>
    </sheetView>
  </sheetViews>
  <sheetFormatPr defaultColWidth="9.00390625" defaultRowHeight="12.75"/>
  <cols>
    <col min="1" max="1" width="13.75390625" style="0" customWidth="1"/>
    <col min="2" max="2" width="30.75390625" style="0" customWidth="1"/>
    <col min="3" max="3" width="10.375" style="0" customWidth="1"/>
    <col min="6" max="6" width="10.875" style="0" bestFit="1" customWidth="1"/>
    <col min="15" max="15" width="12.625" style="0" customWidth="1"/>
  </cols>
  <sheetData>
    <row r="1" spans="1:16" ht="43.5" customHeight="1">
      <c r="A1" s="17" t="s">
        <v>1</v>
      </c>
      <c r="B1" s="18" t="s">
        <v>2</v>
      </c>
      <c r="C1" s="71" t="s">
        <v>3</v>
      </c>
      <c r="D1" s="72"/>
      <c r="E1" s="71" t="s">
        <v>9</v>
      </c>
      <c r="F1" s="73"/>
      <c r="G1" s="73"/>
      <c r="H1" s="73"/>
      <c r="I1" s="73"/>
      <c r="J1" s="72"/>
      <c r="K1" s="74" t="s">
        <v>10</v>
      </c>
      <c r="L1" s="75"/>
      <c r="M1" s="71" t="s">
        <v>11</v>
      </c>
      <c r="N1" s="72"/>
      <c r="O1" s="18" t="s">
        <v>12</v>
      </c>
      <c r="P1" s="27"/>
    </row>
    <row r="2" spans="1:16" ht="15">
      <c r="A2" s="17"/>
      <c r="B2" s="18"/>
      <c r="C2" s="19"/>
      <c r="D2" s="19"/>
      <c r="E2" s="71" t="s">
        <v>6</v>
      </c>
      <c r="F2" s="72"/>
      <c r="G2" s="71" t="s">
        <v>7</v>
      </c>
      <c r="H2" s="72"/>
      <c r="I2" s="71" t="s">
        <v>8</v>
      </c>
      <c r="J2" s="72"/>
      <c r="K2" s="18"/>
      <c r="L2" s="18"/>
      <c r="M2" s="19"/>
      <c r="N2" s="19"/>
      <c r="O2" s="18"/>
      <c r="P2" s="27"/>
    </row>
    <row r="3" spans="1:16" ht="15">
      <c r="A3" s="20"/>
      <c r="B3" s="19"/>
      <c r="C3" s="19" t="s">
        <v>4</v>
      </c>
      <c r="D3" s="19" t="s">
        <v>5</v>
      </c>
      <c r="E3" s="19" t="s">
        <v>4</v>
      </c>
      <c r="F3" s="19" t="s">
        <v>5</v>
      </c>
      <c r="G3" s="19" t="s">
        <v>4</v>
      </c>
      <c r="H3" s="19" t="s">
        <v>5</v>
      </c>
      <c r="I3" s="19" t="s">
        <v>4</v>
      </c>
      <c r="J3" s="19" t="s">
        <v>5</v>
      </c>
      <c r="K3" s="19" t="s">
        <v>4</v>
      </c>
      <c r="L3" s="19" t="s">
        <v>5</v>
      </c>
      <c r="M3" s="19" t="s">
        <v>4</v>
      </c>
      <c r="N3" s="19" t="s">
        <v>5</v>
      </c>
      <c r="O3" s="19"/>
      <c r="P3" s="27"/>
    </row>
    <row r="4" spans="1:16" ht="15.75">
      <c r="A4" s="21" t="s">
        <v>218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7"/>
    </row>
    <row r="5" spans="1:17" ht="15.75">
      <c r="A5" s="21" t="s">
        <v>14</v>
      </c>
      <c r="B5" s="22" t="s">
        <v>193</v>
      </c>
      <c r="C5" s="19">
        <v>155</v>
      </c>
      <c r="D5" s="19">
        <v>205</v>
      </c>
      <c r="E5" s="24">
        <v>4.17</v>
      </c>
      <c r="F5" s="24">
        <v>5.56</v>
      </c>
      <c r="G5" s="19">
        <v>3.87</v>
      </c>
      <c r="H5" s="19">
        <v>5.16</v>
      </c>
      <c r="I5" s="24">
        <v>13.76</v>
      </c>
      <c r="J5" s="19">
        <v>18.35</v>
      </c>
      <c r="K5" s="19">
        <v>137</v>
      </c>
      <c r="L5" s="19">
        <v>197</v>
      </c>
      <c r="M5" s="19">
        <v>0.68</v>
      </c>
      <c r="N5" s="19">
        <v>0.91</v>
      </c>
      <c r="O5" s="19" t="s">
        <v>192</v>
      </c>
      <c r="P5" s="34"/>
      <c r="Q5" s="12"/>
    </row>
    <row r="6" spans="1:15" ht="30">
      <c r="A6" s="20"/>
      <c r="B6" s="22" t="s">
        <v>82</v>
      </c>
      <c r="C6" s="51" t="s">
        <v>127</v>
      </c>
      <c r="D6" s="51" t="s">
        <v>127</v>
      </c>
      <c r="E6" s="19">
        <v>2.45</v>
      </c>
      <c r="F6" s="19">
        <v>2.45</v>
      </c>
      <c r="G6" s="19">
        <v>7.55</v>
      </c>
      <c r="H6" s="19">
        <v>7.55</v>
      </c>
      <c r="I6" s="19">
        <v>14.62</v>
      </c>
      <c r="J6" s="19">
        <v>14.62</v>
      </c>
      <c r="K6" s="19">
        <v>99</v>
      </c>
      <c r="L6" s="19">
        <v>99</v>
      </c>
      <c r="M6" s="19">
        <v>0</v>
      </c>
      <c r="N6" s="19">
        <v>0</v>
      </c>
      <c r="O6" s="19" t="s">
        <v>84</v>
      </c>
    </row>
    <row r="7" spans="1:15" ht="19.5" customHeight="1">
      <c r="A7" s="20"/>
      <c r="B7" s="22" t="s">
        <v>28</v>
      </c>
      <c r="C7" s="19" t="s">
        <v>48</v>
      </c>
      <c r="D7" s="19" t="s">
        <v>49</v>
      </c>
      <c r="E7" s="19">
        <v>0.22</v>
      </c>
      <c r="F7" s="19">
        <v>0.27</v>
      </c>
      <c r="G7" s="19">
        <v>0</v>
      </c>
      <c r="H7" s="19">
        <v>0</v>
      </c>
      <c r="I7" s="19">
        <v>15.2</v>
      </c>
      <c r="J7" s="19">
        <v>18.24</v>
      </c>
      <c r="K7" s="19">
        <v>54</v>
      </c>
      <c r="L7" s="19">
        <v>65</v>
      </c>
      <c r="M7" s="19">
        <v>1.42</v>
      </c>
      <c r="N7" s="19">
        <v>2.83</v>
      </c>
      <c r="O7" s="19" t="s">
        <v>59</v>
      </c>
    </row>
    <row r="8" spans="1:16" ht="30" customHeight="1">
      <c r="A8" s="28" t="s">
        <v>15</v>
      </c>
      <c r="B8" s="25"/>
      <c r="C8" s="26"/>
      <c r="D8" s="26"/>
      <c r="E8" s="31">
        <f aca="true" t="shared" si="0" ref="E8:N8">SUM(E5:E7)</f>
        <v>6.84</v>
      </c>
      <c r="F8" s="26">
        <f t="shared" si="0"/>
        <v>8.28</v>
      </c>
      <c r="G8" s="26">
        <f t="shared" si="0"/>
        <v>11.42</v>
      </c>
      <c r="H8" s="26">
        <f t="shared" si="0"/>
        <v>12.71</v>
      </c>
      <c r="I8" s="31">
        <f t="shared" si="0"/>
        <v>43.58</v>
      </c>
      <c r="J8" s="26">
        <f t="shared" si="0"/>
        <v>51.209999999999994</v>
      </c>
      <c r="K8" s="26">
        <f t="shared" si="0"/>
        <v>290</v>
      </c>
      <c r="L8" s="26">
        <f t="shared" si="0"/>
        <v>361</v>
      </c>
      <c r="M8" s="26">
        <f t="shared" si="0"/>
        <v>2.1</v>
      </c>
      <c r="N8" s="26">
        <f t="shared" si="0"/>
        <v>3.74</v>
      </c>
      <c r="O8" s="26"/>
      <c r="P8" s="27"/>
    </row>
    <row r="9" spans="1:16" ht="21" customHeight="1">
      <c r="A9" s="21" t="s">
        <v>16</v>
      </c>
      <c r="B9" s="22" t="s">
        <v>154</v>
      </c>
      <c r="C9" s="19">
        <v>60</v>
      </c>
      <c r="D9" s="19">
        <v>65</v>
      </c>
      <c r="E9" s="19">
        <v>0.32</v>
      </c>
      <c r="F9" s="19">
        <v>0.34</v>
      </c>
      <c r="G9" s="19">
        <v>0.32</v>
      </c>
      <c r="H9" s="19">
        <v>0.34</v>
      </c>
      <c r="I9" s="19">
        <v>7.84</v>
      </c>
      <c r="J9" s="19">
        <v>8.33</v>
      </c>
      <c r="K9" s="19">
        <v>35</v>
      </c>
      <c r="L9" s="19">
        <v>37</v>
      </c>
      <c r="M9" s="19">
        <v>6</v>
      </c>
      <c r="N9" s="19">
        <v>6.5</v>
      </c>
      <c r="O9" s="19" t="s">
        <v>55</v>
      </c>
      <c r="P9" s="10"/>
    </row>
    <row r="10" spans="1:16" ht="31.5">
      <c r="A10" s="28" t="s">
        <v>17</v>
      </c>
      <c r="B10" s="25"/>
      <c r="C10" s="26">
        <v>395.5</v>
      </c>
      <c r="D10" s="26">
        <v>487</v>
      </c>
      <c r="E10" s="26">
        <f aca="true" t="shared" si="1" ref="E10:N10">SUM(E9:E9)</f>
        <v>0.32</v>
      </c>
      <c r="F10" s="26">
        <f t="shared" si="1"/>
        <v>0.34</v>
      </c>
      <c r="G10" s="26">
        <f t="shared" si="1"/>
        <v>0.32</v>
      </c>
      <c r="H10" s="26">
        <f t="shared" si="1"/>
        <v>0.34</v>
      </c>
      <c r="I10" s="26">
        <f t="shared" si="1"/>
        <v>7.84</v>
      </c>
      <c r="J10" s="26">
        <f t="shared" si="1"/>
        <v>8.33</v>
      </c>
      <c r="K10" s="26">
        <f t="shared" si="1"/>
        <v>35</v>
      </c>
      <c r="L10" s="26">
        <f t="shared" si="1"/>
        <v>37</v>
      </c>
      <c r="M10" s="26">
        <f t="shared" si="1"/>
        <v>6</v>
      </c>
      <c r="N10" s="26">
        <f t="shared" si="1"/>
        <v>6.5</v>
      </c>
      <c r="O10" s="19"/>
      <c r="P10" s="27"/>
    </row>
    <row r="11" spans="1:15" s="27" customFormat="1" ht="37.5">
      <c r="A11" s="21" t="s">
        <v>18</v>
      </c>
      <c r="B11" s="42" t="s">
        <v>111</v>
      </c>
      <c r="C11" s="44">
        <v>30</v>
      </c>
      <c r="D11" s="44">
        <v>45</v>
      </c>
      <c r="E11" s="44">
        <v>0.39</v>
      </c>
      <c r="F11" s="44">
        <v>0.51</v>
      </c>
      <c r="G11" s="44">
        <v>2.3</v>
      </c>
      <c r="H11" s="44">
        <v>3.07</v>
      </c>
      <c r="I11" s="44">
        <v>1.17</v>
      </c>
      <c r="J11" s="44">
        <v>1.56</v>
      </c>
      <c r="K11" s="44">
        <v>17.94</v>
      </c>
      <c r="L11" s="44">
        <v>26.91</v>
      </c>
      <c r="M11" s="44">
        <v>2.5</v>
      </c>
      <c r="N11" s="44">
        <v>3.3</v>
      </c>
      <c r="O11" s="40" t="s">
        <v>110</v>
      </c>
    </row>
    <row r="12" spans="1:15" ht="31.5" customHeight="1">
      <c r="A12" s="7"/>
      <c r="B12" s="22" t="s">
        <v>133</v>
      </c>
      <c r="C12" s="19">
        <v>150</v>
      </c>
      <c r="D12" s="19">
        <v>200</v>
      </c>
      <c r="E12" s="44">
        <v>5.3</v>
      </c>
      <c r="F12" s="44">
        <v>6.6</v>
      </c>
      <c r="G12" s="44">
        <v>4.14</v>
      </c>
      <c r="H12" s="44">
        <v>5.18</v>
      </c>
      <c r="I12" s="44">
        <v>10.71</v>
      </c>
      <c r="J12" s="44">
        <v>16.14</v>
      </c>
      <c r="K12" s="44">
        <v>63</v>
      </c>
      <c r="L12" s="44">
        <v>84</v>
      </c>
      <c r="M12" s="44">
        <v>4.6</v>
      </c>
      <c r="N12" s="44">
        <v>5.75</v>
      </c>
      <c r="O12" s="19" t="s">
        <v>168</v>
      </c>
    </row>
    <row r="13" spans="1:16" ht="30">
      <c r="A13" s="20"/>
      <c r="B13" s="22" t="s">
        <v>100</v>
      </c>
      <c r="C13" s="19">
        <v>60</v>
      </c>
      <c r="D13" s="19">
        <v>70</v>
      </c>
      <c r="E13" s="19">
        <v>8.99</v>
      </c>
      <c r="F13" s="19">
        <v>10.49</v>
      </c>
      <c r="G13" s="19">
        <v>6.47</v>
      </c>
      <c r="H13" s="19">
        <v>7.54</v>
      </c>
      <c r="I13" s="19">
        <v>4.17</v>
      </c>
      <c r="J13" s="19">
        <v>4.86</v>
      </c>
      <c r="K13" s="19">
        <v>86.2</v>
      </c>
      <c r="L13" s="19">
        <v>145</v>
      </c>
      <c r="M13" s="19">
        <v>0.62</v>
      </c>
      <c r="N13" s="19">
        <v>0.82</v>
      </c>
      <c r="O13" s="19" t="s">
        <v>99</v>
      </c>
      <c r="P13" s="27"/>
    </row>
    <row r="14" spans="1:15" ht="21.75" customHeight="1">
      <c r="A14" s="20"/>
      <c r="B14" s="23" t="s">
        <v>101</v>
      </c>
      <c r="C14" s="19">
        <v>10</v>
      </c>
      <c r="D14" s="19">
        <v>20</v>
      </c>
      <c r="E14" s="19">
        <v>0.31</v>
      </c>
      <c r="F14" s="19">
        <v>0.62</v>
      </c>
      <c r="G14" s="19">
        <v>0.78</v>
      </c>
      <c r="H14" s="19">
        <v>1.57</v>
      </c>
      <c r="I14" s="19">
        <v>1.06</v>
      </c>
      <c r="J14" s="19">
        <v>2.13</v>
      </c>
      <c r="K14" s="19">
        <v>12.5</v>
      </c>
      <c r="L14" s="19">
        <v>25</v>
      </c>
      <c r="M14" s="19">
        <v>0.05</v>
      </c>
      <c r="N14" s="19">
        <v>0.1</v>
      </c>
      <c r="O14" s="19" t="s">
        <v>102</v>
      </c>
    </row>
    <row r="15" spans="1:15" ht="24" customHeight="1">
      <c r="A15" s="20"/>
      <c r="B15" s="23" t="s">
        <v>30</v>
      </c>
      <c r="C15" s="19">
        <v>100</v>
      </c>
      <c r="D15" s="19">
        <v>150</v>
      </c>
      <c r="E15" s="19">
        <v>2.04</v>
      </c>
      <c r="F15" s="19">
        <v>3.06</v>
      </c>
      <c r="G15" s="19">
        <v>3.2</v>
      </c>
      <c r="H15" s="19">
        <v>4.8</v>
      </c>
      <c r="I15" s="19">
        <v>13.63</v>
      </c>
      <c r="J15" s="19">
        <v>20.54</v>
      </c>
      <c r="K15" s="19">
        <v>92</v>
      </c>
      <c r="L15" s="19">
        <v>137</v>
      </c>
      <c r="M15" s="19">
        <v>12.1</v>
      </c>
      <c r="N15" s="19">
        <v>18.16</v>
      </c>
      <c r="O15" s="19" t="s">
        <v>63</v>
      </c>
    </row>
    <row r="16" spans="1:16" ht="36" customHeight="1">
      <c r="A16" s="20"/>
      <c r="B16" s="22" t="s">
        <v>123</v>
      </c>
      <c r="C16" s="19">
        <v>150</v>
      </c>
      <c r="D16" s="19">
        <v>180</v>
      </c>
      <c r="E16" s="19">
        <v>0.42</v>
      </c>
      <c r="F16" s="19">
        <v>0.51</v>
      </c>
      <c r="G16" s="33">
        <v>0.04</v>
      </c>
      <c r="H16" s="33">
        <v>0.05</v>
      </c>
      <c r="I16" s="19">
        <v>20.6</v>
      </c>
      <c r="J16" s="19">
        <v>24.7</v>
      </c>
      <c r="K16" s="19">
        <v>93</v>
      </c>
      <c r="L16" s="19">
        <v>111</v>
      </c>
      <c r="M16" s="19">
        <v>0.82</v>
      </c>
      <c r="N16" s="19">
        <v>0.99</v>
      </c>
      <c r="O16" s="19" t="s">
        <v>122</v>
      </c>
      <c r="P16" s="10"/>
    </row>
    <row r="17" spans="1:16" ht="30">
      <c r="A17" s="20"/>
      <c r="B17" s="23" t="s">
        <v>21</v>
      </c>
      <c r="C17" s="19">
        <v>20</v>
      </c>
      <c r="D17" s="19">
        <v>35</v>
      </c>
      <c r="E17" s="19">
        <v>1.58</v>
      </c>
      <c r="F17" s="19">
        <v>2.96</v>
      </c>
      <c r="G17" s="19">
        <v>0.2</v>
      </c>
      <c r="H17" s="19">
        <v>0.35</v>
      </c>
      <c r="I17" s="19">
        <v>9.66</v>
      </c>
      <c r="J17" s="19">
        <v>16.9</v>
      </c>
      <c r="K17" s="19">
        <v>47.3</v>
      </c>
      <c r="L17" s="19">
        <v>83</v>
      </c>
      <c r="M17" s="19">
        <v>0</v>
      </c>
      <c r="N17" s="19">
        <v>0</v>
      </c>
      <c r="O17" s="18" t="s">
        <v>78</v>
      </c>
      <c r="P17" s="10"/>
    </row>
    <row r="18" spans="1:16" ht="30">
      <c r="A18" s="20"/>
      <c r="B18" s="23" t="s">
        <v>22</v>
      </c>
      <c r="C18" s="19">
        <v>30</v>
      </c>
      <c r="D18" s="19">
        <v>40</v>
      </c>
      <c r="E18" s="19">
        <v>1.65</v>
      </c>
      <c r="F18" s="19">
        <v>1.98</v>
      </c>
      <c r="G18" s="19">
        <v>0.3</v>
      </c>
      <c r="H18" s="19">
        <v>0.36</v>
      </c>
      <c r="I18" s="19">
        <v>8.35</v>
      </c>
      <c r="J18" s="19">
        <v>10.02</v>
      </c>
      <c r="K18" s="19">
        <v>43.4</v>
      </c>
      <c r="L18" s="19">
        <v>52.05</v>
      </c>
      <c r="M18" s="19">
        <v>0</v>
      </c>
      <c r="N18" s="19">
        <v>0</v>
      </c>
      <c r="O18" s="18" t="s">
        <v>78</v>
      </c>
      <c r="P18" s="10"/>
    </row>
    <row r="19" spans="1:16" ht="22.5" customHeight="1">
      <c r="A19" s="21" t="s">
        <v>23</v>
      </c>
      <c r="B19" s="25"/>
      <c r="C19" s="26">
        <f>SUM(C11:C18)</f>
        <v>550</v>
      </c>
      <c r="D19" s="26">
        <f>SUM(D11:D18)</f>
        <v>740</v>
      </c>
      <c r="E19" s="26">
        <f aca="true" t="shared" si="2" ref="E19:N19">SUM(E11:E18)</f>
        <v>20.68</v>
      </c>
      <c r="F19" s="26">
        <f t="shared" si="2"/>
        <v>26.730000000000004</v>
      </c>
      <c r="G19" s="26">
        <f t="shared" si="2"/>
        <v>17.43</v>
      </c>
      <c r="H19" s="26">
        <f t="shared" si="2"/>
        <v>22.92</v>
      </c>
      <c r="I19" s="26">
        <f t="shared" si="2"/>
        <v>69.35</v>
      </c>
      <c r="J19" s="30">
        <f t="shared" si="2"/>
        <v>96.84999999999998</v>
      </c>
      <c r="K19" s="30">
        <f t="shared" si="2"/>
        <v>455.34</v>
      </c>
      <c r="L19" s="30">
        <f t="shared" si="2"/>
        <v>663.9599999999999</v>
      </c>
      <c r="M19" s="26">
        <f t="shared" si="2"/>
        <v>20.689999999999998</v>
      </c>
      <c r="N19" s="26">
        <f t="shared" si="2"/>
        <v>29.12</v>
      </c>
      <c r="O19" s="19"/>
      <c r="P19" s="27"/>
    </row>
    <row r="20" spans="1:15" ht="22.5" customHeight="1">
      <c r="A20" s="21" t="s">
        <v>24</v>
      </c>
      <c r="B20" s="22" t="s">
        <v>134</v>
      </c>
      <c r="C20" s="19">
        <v>50</v>
      </c>
      <c r="D20" s="19">
        <v>60</v>
      </c>
      <c r="E20" s="19">
        <v>3.62</v>
      </c>
      <c r="F20" s="19">
        <v>4.34</v>
      </c>
      <c r="G20" s="19">
        <v>0.99</v>
      </c>
      <c r="H20" s="19">
        <v>1.19</v>
      </c>
      <c r="I20" s="19">
        <v>14.11</v>
      </c>
      <c r="J20" s="19">
        <v>16.9</v>
      </c>
      <c r="K20" s="19">
        <v>120</v>
      </c>
      <c r="L20" s="19">
        <v>152</v>
      </c>
      <c r="M20" s="19">
        <v>0.13</v>
      </c>
      <c r="N20" s="19">
        <v>0.16</v>
      </c>
      <c r="O20" s="19" t="s">
        <v>135</v>
      </c>
    </row>
    <row r="21" spans="1:15" ht="22.5" customHeight="1">
      <c r="A21" s="21"/>
      <c r="B21" s="22" t="s">
        <v>219</v>
      </c>
      <c r="C21" s="19">
        <v>45</v>
      </c>
      <c r="D21" s="19">
        <v>55</v>
      </c>
      <c r="E21" s="19">
        <v>1.05</v>
      </c>
      <c r="F21" s="19">
        <v>1.3</v>
      </c>
      <c r="G21" s="19">
        <v>2.07</v>
      </c>
      <c r="H21" s="19">
        <v>2.5</v>
      </c>
      <c r="I21" s="19">
        <v>5.5</v>
      </c>
      <c r="J21" s="19">
        <v>6.7</v>
      </c>
      <c r="K21" s="19">
        <v>45</v>
      </c>
      <c r="L21" s="19">
        <v>55</v>
      </c>
      <c r="M21" s="19">
        <v>3</v>
      </c>
      <c r="N21" s="19">
        <v>3.7</v>
      </c>
      <c r="O21" s="19" t="s">
        <v>212</v>
      </c>
    </row>
    <row r="22" spans="1:16" ht="27" customHeight="1">
      <c r="A22" s="20"/>
      <c r="B22" s="22" t="s">
        <v>115</v>
      </c>
      <c r="C22" s="19" t="s">
        <v>91</v>
      </c>
      <c r="D22" s="19" t="s">
        <v>51</v>
      </c>
      <c r="E22" s="19">
        <v>4.35</v>
      </c>
      <c r="F22" s="19">
        <v>5.22</v>
      </c>
      <c r="G22" s="19">
        <v>3.75</v>
      </c>
      <c r="H22" s="19">
        <v>4.5</v>
      </c>
      <c r="I22" s="19">
        <v>6</v>
      </c>
      <c r="J22" s="19">
        <v>7.2</v>
      </c>
      <c r="K22" s="19">
        <v>75</v>
      </c>
      <c r="L22" s="19">
        <v>90</v>
      </c>
      <c r="M22" s="19">
        <v>1.05</v>
      </c>
      <c r="N22" s="19">
        <v>1.26</v>
      </c>
      <c r="O22" s="19" t="s">
        <v>64</v>
      </c>
      <c r="P22" s="10"/>
    </row>
    <row r="23" spans="1:15" s="53" customFormat="1" ht="31.5">
      <c r="A23" s="28" t="s">
        <v>25</v>
      </c>
      <c r="B23" s="25"/>
      <c r="C23" s="26">
        <v>250</v>
      </c>
      <c r="D23" s="26">
        <v>305</v>
      </c>
      <c r="E23" s="31">
        <f aca="true" t="shared" si="3" ref="E23:N23">SUM(E20:E22)</f>
        <v>9.02</v>
      </c>
      <c r="F23" s="31">
        <f t="shared" si="3"/>
        <v>10.86</v>
      </c>
      <c r="G23" s="31">
        <f t="shared" si="3"/>
        <v>6.81</v>
      </c>
      <c r="H23" s="31">
        <f t="shared" si="3"/>
        <v>8.19</v>
      </c>
      <c r="I23" s="31">
        <f t="shared" si="3"/>
        <v>25.61</v>
      </c>
      <c r="J23" s="31">
        <f t="shared" si="3"/>
        <v>30.799999999999997</v>
      </c>
      <c r="K23" s="31">
        <f t="shared" si="3"/>
        <v>240</v>
      </c>
      <c r="L23" s="31">
        <f t="shared" si="3"/>
        <v>297</v>
      </c>
      <c r="M23" s="31">
        <f t="shared" si="3"/>
        <v>4.18</v>
      </c>
      <c r="N23" s="31">
        <f t="shared" si="3"/>
        <v>5.12</v>
      </c>
      <c r="O23" s="52"/>
    </row>
    <row r="24" spans="1:16" ht="31.5">
      <c r="A24" s="28" t="s">
        <v>26</v>
      </c>
      <c r="B24" s="25"/>
      <c r="C24" s="26"/>
      <c r="D24" s="26"/>
      <c r="E24" s="31">
        <f aca="true" t="shared" si="4" ref="E24:L24">E8+E10+E19+E23</f>
        <v>36.86</v>
      </c>
      <c r="F24" s="26">
        <f t="shared" si="4"/>
        <v>46.21</v>
      </c>
      <c r="G24" s="26">
        <f t="shared" si="4"/>
        <v>35.980000000000004</v>
      </c>
      <c r="H24" s="26">
        <f t="shared" si="4"/>
        <v>44.16</v>
      </c>
      <c r="I24" s="31">
        <f t="shared" si="4"/>
        <v>146.38</v>
      </c>
      <c r="J24" s="26">
        <f t="shared" si="4"/>
        <v>187.19</v>
      </c>
      <c r="K24" s="26">
        <f t="shared" si="4"/>
        <v>1020.3399999999999</v>
      </c>
      <c r="L24" s="26">
        <f t="shared" si="4"/>
        <v>1358.96</v>
      </c>
      <c r="M24" s="26">
        <f>M10+M8+M19+M23</f>
        <v>32.97</v>
      </c>
      <c r="N24" s="26">
        <f>N10+N8+N19+N23</f>
        <v>44.48</v>
      </c>
      <c r="O24" s="19"/>
      <c r="P24" s="27"/>
    </row>
    <row r="25" spans="2:16" ht="12.75">
      <c r="B25" t="s">
        <v>107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1"/>
    </row>
    <row r="26" spans="2:14" ht="12.75">
      <c r="B26" t="s">
        <v>108</v>
      </c>
      <c r="E26" s="60">
        <f aca="true" t="shared" si="5" ref="E26:N26">E24-E25</f>
        <v>0.8599999999999994</v>
      </c>
      <c r="F26">
        <f t="shared" si="5"/>
        <v>0.21000000000000085</v>
      </c>
      <c r="G26">
        <f t="shared" si="5"/>
        <v>-4.019999999999996</v>
      </c>
      <c r="H26">
        <f t="shared" si="5"/>
        <v>-6.840000000000003</v>
      </c>
      <c r="I26" s="60">
        <f t="shared" si="5"/>
        <v>5.3799999999999955</v>
      </c>
      <c r="J26">
        <f t="shared" si="5"/>
        <v>-8.810000000000002</v>
      </c>
      <c r="K26">
        <f t="shared" si="5"/>
        <v>45.33999999999992</v>
      </c>
      <c r="L26">
        <f t="shared" si="5"/>
        <v>8.960000000000036</v>
      </c>
      <c r="M26">
        <f t="shared" si="5"/>
        <v>4.969999999999999</v>
      </c>
      <c r="N26">
        <f t="shared" si="5"/>
        <v>12.479999999999997</v>
      </c>
    </row>
  </sheetData>
  <sheetProtection/>
  <mergeCells count="7">
    <mergeCell ref="C1:D1"/>
    <mergeCell ref="E1:J1"/>
    <mergeCell ref="E2:F2"/>
    <mergeCell ref="G2:H2"/>
    <mergeCell ref="I2:J2"/>
    <mergeCell ref="M1:N1"/>
    <mergeCell ref="K1:L1"/>
  </mergeCells>
  <printOptions/>
  <pageMargins left="0.5905511811023623" right="0.1968503937007874" top="0.1968503937007874" bottom="0.1968503937007874" header="0.5118110236220472" footer="0.31496062992125984"/>
  <pageSetup fitToHeight="25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Оператор</cp:lastModifiedBy>
  <cp:lastPrinted>2017-03-01T11:57:34Z</cp:lastPrinted>
  <dcterms:created xsi:type="dcterms:W3CDTF">2015-11-19T07:53:36Z</dcterms:created>
  <dcterms:modified xsi:type="dcterms:W3CDTF">2022-12-19T11:56:14Z</dcterms:modified>
  <cp:category/>
  <cp:version/>
  <cp:contentType/>
  <cp:contentStatus/>
</cp:coreProperties>
</file>